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wi.sharepoint.com/sites/A267276-project/Shared Documents/60-WorkInProgress/10-Documents/06_Projektering/01_Udbudsmateriale/"/>
    </mc:Choice>
  </mc:AlternateContent>
  <xr:revisionPtr revIDLastSave="1229" documentId="8_{C7416C11-7EB2-4071-BB2C-DC38E2B496D1}" xr6:coauthVersionLast="47" xr6:coauthVersionMax="47" xr10:uidLastSave="{24144327-B16C-4437-85ED-FEF45B7F862A}"/>
  <bookViews>
    <workbookView xWindow="0" yWindow="0" windowWidth="14400" windowHeight="15600" tabRatio="759" xr2:uid="{00000000-000D-0000-FFFF-FFFF00000000}"/>
  </bookViews>
  <sheets>
    <sheet name="First" sheetId="12" r:id="rId1"/>
    <sheet name="Second" sheetId="13" r:id="rId2"/>
    <sheet name="TBL_forside" sheetId="10" r:id="rId3"/>
    <sheet name="Kontraktarbejder" sheetId="33" r:id="rId4"/>
    <sheet name="Regningsarbejde" sheetId="36" r:id="rId5"/>
  </sheets>
  <definedNames>
    <definedName name="_xlnm.Print_Area" localSheetId="0">First!$B$1:$K$46</definedName>
    <definedName name="_xlnm.Print_Area" localSheetId="4">Regningsarbejde!$A$1:$G$20</definedName>
    <definedName name="_xlnm.Print_Area" localSheetId="1">Second!$A$1:$K$44</definedName>
    <definedName name="_xlnm.Print_Area" localSheetId="2">TBL_forside!$A$1:$J$45</definedName>
    <definedName name="_xlnm.Print_Titles" localSheetId="3">Kontraktarbejder!$1:$5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8" i="33" l="1"/>
  <c r="G97" i="33"/>
  <c r="G92" i="33"/>
  <c r="G93" i="33" s="1"/>
  <c r="G87" i="33"/>
  <c r="G88" i="33" s="1"/>
  <c r="G110" i="33"/>
  <c r="G109" i="33"/>
  <c r="G8" i="36"/>
  <c r="G140" i="33"/>
  <c r="E82" i="33"/>
  <c r="G127" i="33"/>
  <c r="G32" i="33"/>
  <c r="G71" i="33" l="1"/>
  <c r="G99" i="33"/>
  <c r="G42" i="33"/>
  <c r="G11" i="33"/>
  <c r="G132" i="33"/>
  <c r="G76" i="33" l="1"/>
  <c r="G75" i="33"/>
  <c r="G66" i="33"/>
  <c r="G70" i="33"/>
  <c r="G69" i="33"/>
  <c r="G63" i="33"/>
  <c r="G126" i="33"/>
  <c r="G125" i="33"/>
  <c r="G124" i="33"/>
  <c r="G48" i="33"/>
  <c r="G35" i="33"/>
  <c r="G46" i="33"/>
  <c r="G45" i="33"/>
  <c r="G68" i="33"/>
  <c r="G62" i="33"/>
  <c r="G61" i="33"/>
  <c r="G60" i="33"/>
  <c r="G130" i="33"/>
  <c r="G129" i="33"/>
  <c r="G121" i="33"/>
  <c r="G25" i="33" l="1"/>
  <c r="G82" i="33"/>
  <c r="G81" i="33"/>
  <c r="G74" i="33"/>
  <c r="G73" i="33"/>
  <c r="G67" i="33"/>
  <c r="G65" i="33"/>
  <c r="G59" i="33"/>
  <c r="G58" i="33"/>
  <c r="G83" i="33" l="1"/>
  <c r="G77" i="33"/>
  <c r="G102" i="33"/>
  <c r="G101" i="33"/>
  <c r="G114" i="33"/>
  <c r="G108" i="33"/>
  <c r="G139" i="33"/>
  <c r="G137" i="33"/>
  <c r="G113" i="33"/>
  <c r="G103" i="33" l="1"/>
  <c r="G115" i="33"/>
  <c r="G44" i="33"/>
  <c r="G33" i="33"/>
  <c r="G30" i="33"/>
  <c r="G24" i="33"/>
  <c r="G22" i="33"/>
  <c r="G36" i="33" l="1"/>
  <c r="G26" i="33"/>
  <c r="G40" i="33"/>
  <c r="G49" i="33" s="1"/>
  <c r="G120" i="33" l="1"/>
  <c r="G17" i="33" l="1"/>
  <c r="G138" i="33" l="1"/>
  <c r="G141" i="33" s="1"/>
  <c r="G10" i="33" l="1"/>
  <c r="G123" i="33" l="1"/>
  <c r="G133" i="33" s="1"/>
  <c r="G15" i="33" l="1"/>
  <c r="G13" i="33"/>
  <c r="G9" i="33"/>
  <c r="G8" i="33"/>
  <c r="G18" i="33" l="1"/>
  <c r="G143" i="33" s="1"/>
  <c r="G17" i="36" l="1"/>
  <c r="G16" i="36"/>
  <c r="G15" i="36"/>
  <c r="G14" i="36"/>
  <c r="G13" i="36"/>
  <c r="G12" i="36"/>
  <c r="G11" i="36"/>
  <c r="G10" i="36"/>
  <c r="I14" i="10" l="1"/>
  <c r="G9" i="36"/>
  <c r="G18" i="36" s="1"/>
  <c r="G20" i="36" s="1"/>
  <c r="I17" i="10" l="1"/>
  <c r="I19" i="10" l="1"/>
  <c r="L15" i="10"/>
  <c r="L20" i="10" l="1"/>
</calcChain>
</file>

<file path=xl/sharedStrings.xml><?xml version="1.0" encoding="utf-8"?>
<sst xmlns="http://schemas.openxmlformats.org/spreadsheetml/2006/main" count="409" uniqueCount="305">
  <si>
    <t>BANEDANMARK</t>
  </si>
  <si>
    <t>NFBR0467</t>
  </si>
  <si>
    <t>Oslo Plads Syd trappe til perron og spor 12</t>
  </si>
  <si>
    <t>TILBUDSLISTE (TBL)</t>
  </si>
  <si>
    <t>ADRESSE</t>
  </si>
  <si>
    <t>COWI A/S</t>
  </si>
  <si>
    <t>Parallelvej 2</t>
  </si>
  <si>
    <t>2800 Kongens Lyngby</t>
  </si>
  <si>
    <t>Danmark</t>
  </si>
  <si>
    <t>TLF</t>
  </si>
  <si>
    <t>+ 45 56 40 00 00</t>
  </si>
  <si>
    <t>FAX</t>
  </si>
  <si>
    <t>+ 45 56 40 99 99</t>
  </si>
  <si>
    <t>WWW</t>
  </si>
  <si>
    <t>cowi.dk</t>
  </si>
  <si>
    <t>PROJEKTNR.</t>
  </si>
  <si>
    <t>A267276</t>
  </si>
  <si>
    <t>DOKUMENTNR.</t>
  </si>
  <si>
    <t>A267276-201</t>
  </si>
  <si>
    <t>VERSION</t>
  </si>
  <si>
    <t>UDGIVELSESDATO</t>
  </si>
  <si>
    <t>UDARBEJDET</t>
  </si>
  <si>
    <t>EOHA/HBJE/CYMO/RSGJ</t>
  </si>
  <si>
    <t>KONTROLLERET</t>
  </si>
  <si>
    <t>JSTP/PHNI/JAMR/ JEJE/PLOT</t>
  </si>
  <si>
    <t>GODKENDT</t>
  </si>
  <si>
    <t>HBJE</t>
  </si>
  <si>
    <t>Tilbudsliste</t>
  </si>
  <si>
    <t>Bygherre:</t>
  </si>
  <si>
    <t>Banedanmark</t>
  </si>
  <si>
    <t>Byggesag:</t>
  </si>
  <si>
    <t>NFBR0467 - Oslo Plads Syd trappe til perron og spor 12</t>
  </si>
  <si>
    <t>Tilbud:</t>
  </si>
  <si>
    <t xml:space="preserve">Undertegnede entreprenør tilbyder hermed at udføre ovennævnte entreprise </t>
  </si>
  <si>
    <t xml:space="preserve">i henhold til udbudsmateriale af: </t>
  </si>
  <si>
    <t xml:space="preserve">I tilbudet  </t>
  </si>
  <si>
    <t>indgår følgende ydelser til de angivne priser ekskl. moms:</t>
  </si>
  <si>
    <t>Kontraktarbejder</t>
  </si>
  <si>
    <t>kr.</t>
  </si>
  <si>
    <t>Regningsarbejder:</t>
  </si>
  <si>
    <t>Regningsarbejder</t>
  </si>
  <si>
    <t>Samlet tilbudssum ekskl. moms</t>
  </si>
  <si>
    <t>Meddelser til de bydende nr. ____________ er taget i betragtning ved afgivelse af dette tilbud.</t>
  </si>
  <si>
    <t>Dato / Underskrift</t>
  </si>
  <si>
    <t>Firma:</t>
  </si>
  <si>
    <t>Adresse:</t>
  </si>
  <si>
    <t>Postnr./by:</t>
  </si>
  <si>
    <t>Tlf. / fax:</t>
  </si>
  <si>
    <t>Kontraktarbejder                                                                                                                                                        
Oslo Plads Syd trappe til perron og spor 12</t>
  </si>
  <si>
    <t>Post/  underpost</t>
  </si>
  <si>
    <t>Betegnelse</t>
  </si>
  <si>
    <t>Enhed</t>
  </si>
  <si>
    <t>Skønnet mængde</t>
  </si>
  <si>
    <t>Antal enheder</t>
  </si>
  <si>
    <t>Enheds-pris kr.</t>
  </si>
  <si>
    <t>Post i alt</t>
  </si>
  <si>
    <t>ARBEJDSPLADS</t>
  </si>
  <si>
    <t>1.1</t>
  </si>
  <si>
    <t>Indretning, drift og rømning af arbejdsplads</t>
  </si>
  <si>
    <t>1.1.1</t>
  </si>
  <si>
    <t>sum</t>
  </si>
  <si>
    <t>1.1.2</t>
  </si>
  <si>
    <t>Tillæg til drift af arbejdsplads</t>
  </si>
  <si>
    <t>dag</t>
  </si>
  <si>
    <t xml:space="preserve">S </t>
  </si>
  <si>
    <t>1.1.4</t>
  </si>
  <si>
    <t>Opmåling og nivellement</t>
  </si>
  <si>
    <t>1.1.5</t>
  </si>
  <si>
    <t>Demontering og retablering af cykelstativer</t>
  </si>
  <si>
    <t>1.5</t>
  </si>
  <si>
    <t>Kabler og ledninger</t>
  </si>
  <si>
    <t>1.5.1</t>
  </si>
  <si>
    <t>Håndtering af kabler og ledninger</t>
  </si>
  <si>
    <t>1.7</t>
  </si>
  <si>
    <t>Banedanmarks sikkerhedsreglement</t>
  </si>
  <si>
    <t>1.7.1</t>
  </si>
  <si>
    <t>Ydelser i forbindelse med Banedanmarks sikkerhedsreglement</t>
  </si>
  <si>
    <t>1.11</t>
  </si>
  <si>
    <t>Arbejdsmiljøkoordinering</t>
  </si>
  <si>
    <t>1.11.1</t>
  </si>
  <si>
    <t>Arbejdsmiljøkoordinering under udførelse inkl. plan for sikkerhed og sundhed (PSS)</t>
  </si>
  <si>
    <t>5</t>
  </si>
  <si>
    <t>Stillads og Form</t>
  </si>
  <si>
    <t>5.4</t>
  </si>
  <si>
    <t>Form for brodæk og kantbjælker</t>
  </si>
  <si>
    <t>5.4.2</t>
  </si>
  <si>
    <t>Form for kantbjælke inkl. stillads</t>
  </si>
  <si>
    <t>m²</t>
  </si>
  <si>
    <t>5.10</t>
  </si>
  <si>
    <t>Afskærmning</t>
  </si>
  <si>
    <t>5.10.1</t>
  </si>
  <si>
    <t>Afskærmning mod underført passage</t>
  </si>
  <si>
    <t>5.10.2</t>
  </si>
  <si>
    <t>Telt for udførelse af overfladebehandling</t>
  </si>
  <si>
    <t>6</t>
  </si>
  <si>
    <t>SLAP ARMERING</t>
  </si>
  <si>
    <t>6.4</t>
  </si>
  <si>
    <t>Ribbestål B 550</t>
  </si>
  <si>
    <t>6.4.3</t>
  </si>
  <si>
    <t>Ribbestål B550 i kantbjælker</t>
  </si>
  <si>
    <t>t</t>
  </si>
  <si>
    <t>6.5</t>
  </si>
  <si>
    <t>Montering af ankre</t>
  </si>
  <si>
    <t>6.5.41</t>
  </si>
  <si>
    <t xml:space="preserve">Montering af ankre, ø 16 mm, monteret side ind/neden op   </t>
  </si>
  <si>
    <t>stk.</t>
  </si>
  <si>
    <t>6.5.42</t>
  </si>
  <si>
    <t xml:space="preserve">Montering af ankre, ø 20 mm, monteret side ind/neden op   </t>
  </si>
  <si>
    <t>6.7</t>
  </si>
  <si>
    <t>Rustfri armering</t>
  </si>
  <si>
    <t>6.7.1</t>
  </si>
  <si>
    <t>Levering og montering af rustfri syrefast ankre, ø6 mm</t>
  </si>
  <si>
    <t>8</t>
  </si>
  <si>
    <t>BETON</t>
  </si>
  <si>
    <t>8.6</t>
  </si>
  <si>
    <t>Beton i kantbjælker</t>
  </si>
  <si>
    <t>8.6.1</t>
  </si>
  <si>
    <t xml:space="preserve">Beton i kantbjælker, E40      </t>
  </si>
  <si>
    <t>m3</t>
  </si>
  <si>
    <t>8.7</t>
  </si>
  <si>
    <t>Profileringsbeton</t>
  </si>
  <si>
    <t>8.7.43</t>
  </si>
  <si>
    <t xml:space="preserve">Opretning/afretning af o.s. brodæk med kunststofmodificeret cementmørtel, t=10-40 mm  </t>
  </si>
  <si>
    <t>m2</t>
  </si>
  <si>
    <t>8.12</t>
  </si>
  <si>
    <t>Kunststofmodificeret cementmørtel</t>
  </si>
  <si>
    <t>8.12.41</t>
  </si>
  <si>
    <t>Levering og reparation med kunstofmodificeret cementmørtel, t= 20-40 mm</t>
  </si>
  <si>
    <t>8.12.42</t>
  </si>
  <si>
    <t>Levering og reparation med kunststofmodificeret cementmørtel, t= 40-70 mm</t>
  </si>
  <si>
    <t>8.12.43</t>
  </si>
  <si>
    <t>Levering og reparation med kunststofmodificeret cementmørtel, t= 70-100 mm</t>
  </si>
  <si>
    <t>8.14</t>
  </si>
  <si>
    <t>Bankeprøve</t>
  </si>
  <si>
    <t>8.14.1</t>
  </si>
  <si>
    <t>Bankeprøve af betonrepos</t>
  </si>
  <si>
    <t>9</t>
  </si>
  <si>
    <t>STÅL</t>
  </si>
  <si>
    <t>9.1</t>
  </si>
  <si>
    <t>Trappetrin</t>
  </si>
  <si>
    <t>9.1.1</t>
  </si>
  <si>
    <t>Fremstilling, levering og montering af trappetrin</t>
  </si>
  <si>
    <t>stk</t>
  </si>
  <si>
    <t>9.1.2</t>
  </si>
  <si>
    <t>Fremstilling, levering og montering af trin til repos</t>
  </si>
  <si>
    <t>9.1.3</t>
  </si>
  <si>
    <t>Fremstilling, levering og montering af bæringer for trappetrin</t>
  </si>
  <si>
    <t>9.1.4</t>
  </si>
  <si>
    <t>Rustfri syrefast stålplade på forkant af trappetrin</t>
  </si>
  <si>
    <t>m</t>
  </si>
  <si>
    <t>9.1.5</t>
  </si>
  <si>
    <t>Taktile skilte på håndlister</t>
  </si>
  <si>
    <t>9.1.6</t>
  </si>
  <si>
    <t>Fjernelse og bortskaffelse af eksisterende trin på trappe og repos</t>
  </si>
  <si>
    <t>9.2</t>
  </si>
  <si>
    <t>Rækværk</t>
  </si>
  <si>
    <t>9.2.1</t>
  </si>
  <si>
    <t>Fremstilling, levering og montering af rækværk på trappe</t>
  </si>
  <si>
    <t xml:space="preserve">m </t>
  </si>
  <si>
    <t>9.2.2</t>
  </si>
  <si>
    <t>Fremstilling, levering og montering af bæringer til rækværk på trappe</t>
  </si>
  <si>
    <t>9.2.3</t>
  </si>
  <si>
    <t>Fremstilling, levering og montering af rækværk på repos</t>
  </si>
  <si>
    <t>9.2.4</t>
  </si>
  <si>
    <t>Rustfri syrefast håndliste inkl. bæringer</t>
  </si>
  <si>
    <t>9.2.5</t>
  </si>
  <si>
    <t>Fjernelse og bortskaffelse af eksisterende rækværk på trappe</t>
  </si>
  <si>
    <t>9.2.6</t>
  </si>
  <si>
    <t>Fjernelse og bortskaffelse af eksisterende rækværk på repos</t>
  </si>
  <si>
    <t>9.2.7</t>
  </si>
  <si>
    <t>Levering og montering af rækværk på Oslo Plads</t>
  </si>
  <si>
    <t>9.5</t>
  </si>
  <si>
    <t>Overfladebehandling af stål</t>
  </si>
  <si>
    <t>9.5.1</t>
  </si>
  <si>
    <t>Overfladebehandling af trappevanger</t>
  </si>
  <si>
    <t>9.5.2</t>
  </si>
  <si>
    <t>Afrensning og forbehandling af trappevanger</t>
  </si>
  <si>
    <t>9.5.3</t>
  </si>
  <si>
    <t>Overfladebehandling af understøtninger</t>
  </si>
  <si>
    <t>9.5.4</t>
  </si>
  <si>
    <t>Afrensning og forbehandling af understøtninger</t>
  </si>
  <si>
    <t>10</t>
  </si>
  <si>
    <t>FUGTISOLERING</t>
  </si>
  <si>
    <t>10.3</t>
  </si>
  <si>
    <t>Kunststofbelægning</t>
  </si>
  <si>
    <t>10.3.1</t>
  </si>
  <si>
    <t>Kunststofbelægning på repos, beton</t>
  </si>
  <si>
    <t>10.3.2</t>
  </si>
  <si>
    <t>Kunststofbelægning på repos og trappetrin, stål</t>
  </si>
  <si>
    <t>12</t>
  </si>
  <si>
    <t>VARMBLANDET ASFALT</t>
  </si>
  <si>
    <t>12.1</t>
  </si>
  <si>
    <t>Vejbelægninger</t>
  </si>
  <si>
    <t>12.1.2</t>
  </si>
  <si>
    <t>SMA 11B</t>
  </si>
  <si>
    <t>13</t>
  </si>
  <si>
    <t>FUGER</t>
  </si>
  <si>
    <t>13.1</t>
  </si>
  <si>
    <t>Fugemasse</t>
  </si>
  <si>
    <t>13.1.1</t>
  </si>
  <si>
    <t>Fugemasse type A 20 x 20 mm med klæbebrydende bundlag langs kantbjælke</t>
  </si>
  <si>
    <t>16</t>
  </si>
  <si>
    <t>EL- OG BELYSNINGSARBEJDER</t>
  </si>
  <si>
    <t>16.1</t>
  </si>
  <si>
    <t>El-arbejder</t>
  </si>
  <si>
    <t>16.1.1</t>
  </si>
  <si>
    <t>16.1.2</t>
  </si>
  <si>
    <t>Tilslutning</t>
  </si>
  <si>
    <t>16.2</t>
  </si>
  <si>
    <t>Belysningsarbejder</t>
  </si>
  <si>
    <t>16.2.1</t>
  </si>
  <si>
    <t>Fjernelse og bortskaffelse af eksisterende armaturer</t>
  </si>
  <si>
    <t>16.2.2</t>
  </si>
  <si>
    <t>BANEARBEJDER</t>
  </si>
  <si>
    <t>17</t>
  </si>
  <si>
    <t>17.1</t>
  </si>
  <si>
    <t>Potentialudligning</t>
  </si>
  <si>
    <t>17.1.1</t>
  </si>
  <si>
    <t>Potentialudligning iht. specifikt projekt jf. SAB og projekttegninger</t>
  </si>
  <si>
    <t>17.1.2</t>
  </si>
  <si>
    <t>17.1.3</t>
  </si>
  <si>
    <t>Kontrol, test og dokumentation for potentialudligningsinstallation</t>
  </si>
  <si>
    <t>17.3</t>
  </si>
  <si>
    <t>Additionstage</t>
  </si>
  <si>
    <t>17.3.1</t>
  </si>
  <si>
    <t>Fjernelse og bortskaffelse af eksisterende skærmtage</t>
  </si>
  <si>
    <t>17.3.2</t>
  </si>
  <si>
    <t>Levering og montering af additionstage</t>
  </si>
  <si>
    <t>ANDRE ARBEJDER</t>
  </si>
  <si>
    <t>18.4</t>
  </si>
  <si>
    <t>Opbrydningsarbejder</t>
  </si>
  <si>
    <t>18.4.1</t>
  </si>
  <si>
    <t>Opbrydning og bortskaffelse af belægning på repos</t>
  </si>
  <si>
    <t>18.4.2</t>
  </si>
  <si>
    <t>Opbrydning og bortskaffelse af opmærksomhedsfelt på Oslo Plads</t>
  </si>
  <si>
    <t>18.5</t>
  </si>
  <si>
    <t>Nedbrydnings-, behugnings- og afrensningsarbejder</t>
  </si>
  <si>
    <t>18.5.1</t>
  </si>
  <si>
    <t>Nedrivning og bortskaffelse af øvre trappeløb og øvre repos</t>
  </si>
  <si>
    <t>18.5.2</t>
  </si>
  <si>
    <t xml:space="preserve">Nedbrydning, t=20-40 mm  </t>
  </si>
  <si>
    <t>18.5.3</t>
  </si>
  <si>
    <t xml:space="preserve">Nedbrydning, t=40-70 mm  </t>
  </si>
  <si>
    <t>18.5.4</t>
  </si>
  <si>
    <t xml:space="preserve">Nedbrydning, t=70-100 mm  </t>
  </si>
  <si>
    <t>18.5.5</t>
  </si>
  <si>
    <t>Affræsning af o.s. repos, t=10-20 mm</t>
  </si>
  <si>
    <t>18.8</t>
  </si>
  <si>
    <t>Overfladebehandling</t>
  </si>
  <si>
    <t>18.8.1</t>
  </si>
  <si>
    <t>Overfladebehandling med acrylplastmaling (system 93-3 jf. AAB)</t>
  </si>
  <si>
    <t>18.8.2</t>
  </si>
  <si>
    <t>Overfladebehandling med elastisk acrylmodificeret cementsvumme (system 93-6)</t>
  </si>
  <si>
    <t>18.9</t>
  </si>
  <si>
    <t>Forkantsmarkering</t>
  </si>
  <si>
    <t>18.9.1</t>
  </si>
  <si>
    <t>Udførelse af forkantmarkering på trappetrin</t>
  </si>
  <si>
    <t>19</t>
  </si>
  <si>
    <t>FÆRDSELSREGULERENDE FORANSTALTNINGER</t>
  </si>
  <si>
    <t>19.10</t>
  </si>
  <si>
    <t>Afmærkning iht. specifikt projekt</t>
  </si>
  <si>
    <t>19.10.1</t>
  </si>
  <si>
    <t>Afmærkning på Oslo Plads</t>
  </si>
  <si>
    <t>19.10.2</t>
  </si>
  <si>
    <t>Afmærkning på Oslo Plads, weekendspærring</t>
  </si>
  <si>
    <t>19.10.3</t>
  </si>
  <si>
    <t>Etablering af omkørselsrute, jf. SAB bilag D</t>
  </si>
  <si>
    <t>19.10.4</t>
  </si>
  <si>
    <t>Etablering af arbejdsområde perron, jf. SAB bilag G</t>
  </si>
  <si>
    <t>Tilbudsarbejder i alt, overføres til side 1</t>
  </si>
  <si>
    <t>Regningsarbejder                                                                                                                                                        
Oslo Plads Syd trappe til perron og spor 12</t>
  </si>
  <si>
    <t>Post/ underpost</t>
  </si>
  <si>
    <t>ARBEJDSLØN VED REGNINGSARBEJDER</t>
  </si>
  <si>
    <t>20.1</t>
  </si>
  <si>
    <t>Arbejdsløn ved regningsarbejder</t>
  </si>
  <si>
    <t>20.1.1</t>
  </si>
  <si>
    <t>Arbejdsløn ved regningsarbejder, entrepriseleder (min. 320 kr.)</t>
  </si>
  <si>
    <t>timer</t>
  </si>
  <si>
    <t>20.1.2</t>
  </si>
  <si>
    <t>Arbejdsløn ved regningsarbejder, formænd (min. 320 kr.)</t>
  </si>
  <si>
    <t>20.1.3</t>
  </si>
  <si>
    <t>Arbejdsløn ved regningsarbejder, specialarbejdere (min. 270 kr.)</t>
  </si>
  <si>
    <t>20.1.4</t>
  </si>
  <si>
    <t>Arbejdsløn ved regningsarbejder, faglærte arbejdere, værksted  (min. 320 kr.)</t>
  </si>
  <si>
    <t>20.1.5</t>
  </si>
  <si>
    <t>Arbejdsløn ved regningsarbejder, faglærte arbejdere, byggeplads  (min. 320 kr.)</t>
  </si>
  <si>
    <t>20.1.6</t>
  </si>
  <si>
    <t>Tillæg til arbejdsløn for regningsarbejder, der kræver arbejdsmiljømæssige foranstaltninger</t>
  </si>
  <si>
    <t>20.1.7</t>
  </si>
  <si>
    <t>Tillæg til arbejdsløn for regningsarbejder for forskudt arbejdstid</t>
  </si>
  <si>
    <t>20.1.8</t>
  </si>
  <si>
    <t>Tillæg til arbejdsløn for regningsarbejder for natarbejde</t>
  </si>
  <si>
    <t>20.1.9</t>
  </si>
  <si>
    <t>Arbejdsløn ved SR I</t>
  </si>
  <si>
    <t>20.1.10</t>
  </si>
  <si>
    <t>Arbejdsløn ved SR II</t>
  </si>
  <si>
    <t>Regningssarbejder i alt, overføres til side 1</t>
  </si>
  <si>
    <t>Kabel</t>
  </si>
  <si>
    <t>16.1.3</t>
  </si>
  <si>
    <t>Kabelrør</t>
  </si>
  <si>
    <t>Håndlistearmatur og lysstyring</t>
  </si>
  <si>
    <t>AUGUST 2024</t>
  </si>
  <si>
    <t>1.0</t>
  </si>
  <si>
    <t>14.08.2024</t>
  </si>
  <si>
    <t>Etablering og fjernelse af midlertidige potentialudligninger jf. SAB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</si>
</sst>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"/>
    <numFmt numFmtId="165" formatCode="#,##0.000"/>
  </numFmts>
  <fonts count="18"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7"/>
      <name val="TrueHelveticaBlack"/>
    </font>
    <font>
      <sz val="9"/>
      <name val="Verdana"/>
      <family val="2"/>
    </font>
    <font>
      <sz val="28"/>
      <color rgb="FF333333"/>
      <name val="Verdana"/>
      <family val="2"/>
    </font>
    <font>
      <sz val="10"/>
      <name val="Verdana"/>
      <family val="2"/>
    </font>
    <font>
      <b/>
      <sz val="17"/>
      <name val="Verdana"/>
      <family val="2"/>
    </font>
    <font>
      <sz val="18"/>
      <name val="Verdana"/>
      <family val="2"/>
    </font>
    <font>
      <sz val="11"/>
      <name val="Verdana"/>
      <family val="2"/>
    </font>
    <font>
      <sz val="28"/>
      <name val="Verdana"/>
      <family val="2"/>
    </font>
    <font>
      <sz val="7"/>
      <name val="Verdana"/>
      <family val="2"/>
    </font>
    <font>
      <sz val="5.5"/>
      <color rgb="FFF04E23"/>
      <name val="Verdana"/>
      <family val="2"/>
    </font>
    <font>
      <sz val="7"/>
      <color rgb="FF58595B"/>
      <name val="Verdana"/>
      <family val="2"/>
    </font>
    <font>
      <sz val="11"/>
      <name val="Times New Roman"/>
      <family val="1"/>
    </font>
    <font>
      <sz val="24"/>
      <name val="Verdana"/>
      <family val="2"/>
    </font>
    <font>
      <sz val="20"/>
      <name val="Verdan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3" fillId="0" borderId="0" xfId="0" applyFont="1"/>
    <xf numFmtId="0" fontId="1" fillId="0" borderId="7" xfId="0" applyFont="1" applyBorder="1"/>
    <xf numFmtId="0" fontId="1" fillId="0" borderId="4" xfId="0" applyFont="1" applyBorder="1"/>
    <xf numFmtId="0" fontId="1" fillId="0" borderId="8" xfId="0" applyFont="1" applyBorder="1"/>
    <xf numFmtId="0" fontId="1" fillId="0" borderId="2" xfId="0" applyFont="1" applyBorder="1"/>
    <xf numFmtId="0" fontId="1" fillId="0" borderId="11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9" xfId="0" applyFont="1" applyBorder="1"/>
    <xf numFmtId="0" fontId="1" fillId="0" borderId="0" xfId="0" applyFont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5" xfId="0" applyFont="1" applyBorder="1"/>
    <xf numFmtId="0" fontId="3" fillId="0" borderId="2" xfId="0" applyFont="1" applyBorder="1" applyAlignment="1">
      <alignment vertical="center"/>
    </xf>
    <xf numFmtId="0" fontId="1" fillId="0" borderId="3" xfId="0" applyFont="1" applyBorder="1"/>
    <xf numFmtId="0" fontId="3" fillId="0" borderId="5" xfId="0" applyFont="1" applyBorder="1"/>
    <xf numFmtId="0" fontId="4" fillId="0" borderId="0" xfId="0" applyFont="1"/>
    <xf numFmtId="17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horizontal="right" vertical="top" wrapText="1" indent="3"/>
    </xf>
    <xf numFmtId="0" fontId="10" fillId="0" borderId="0" xfId="0" applyFont="1" applyAlignment="1">
      <alignment vertical="top" wrapText="1" indent="3"/>
    </xf>
    <xf numFmtId="0" fontId="10" fillId="0" borderId="0" xfId="0" applyFont="1" applyAlignment="1">
      <alignment horizontal="left" vertical="top" wrapText="1"/>
    </xf>
    <xf numFmtId="17" fontId="5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 vertical="center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3" fontId="3" fillId="0" borderId="13" xfId="0" applyNumberFormat="1" applyFont="1" applyBorder="1" applyAlignment="1">
      <alignment horizontal="center" vertical="top" wrapText="1"/>
    </xf>
    <xf numFmtId="3" fontId="1" fillId="0" borderId="0" xfId="0" applyNumberFormat="1" applyFont="1" applyAlignment="1">
      <alignment vertical="top" wrapText="1"/>
    </xf>
    <xf numFmtId="0" fontId="7" fillId="0" borderId="0" xfId="0" quotePrefix="1" applyFont="1"/>
    <xf numFmtId="0" fontId="3" fillId="0" borderId="0" xfId="0" quotePrefix="1" applyFont="1"/>
    <xf numFmtId="0" fontId="15" fillId="0" borderId="0" xfId="0" applyFont="1"/>
    <xf numFmtId="0" fontId="3" fillId="0" borderId="13" xfId="0" applyFont="1" applyBorder="1" applyAlignment="1">
      <alignment vertical="top" wrapText="1"/>
    </xf>
    <xf numFmtId="0" fontId="3" fillId="0" borderId="13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6" xfId="0" applyNumberFormat="1" applyFont="1" applyBorder="1"/>
    <xf numFmtId="49" fontId="1" fillId="0" borderId="0" xfId="0" quotePrefix="1" applyNumberFormat="1" applyFont="1"/>
    <xf numFmtId="0" fontId="17" fillId="0" borderId="0" xfId="0" applyFont="1" applyAlignment="1">
      <alignment horizontal="left" vertical="center"/>
    </xf>
    <xf numFmtId="0" fontId="3" fillId="0" borderId="14" xfId="0" applyFont="1" applyBorder="1" applyAlignment="1">
      <alignment horizontal="left" vertical="top" wrapText="1"/>
    </xf>
    <xf numFmtId="0" fontId="3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top" wrapText="1"/>
    </xf>
    <xf numFmtId="3" fontId="1" fillId="0" borderId="14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vertical="top" wrapText="1"/>
    </xf>
    <xf numFmtId="3" fontId="1" fillId="0" borderId="12" xfId="0" quotePrefix="1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4" fontId="3" fillId="0" borderId="12" xfId="0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 wrapText="1"/>
    </xf>
    <xf numFmtId="2" fontId="1" fillId="0" borderId="12" xfId="0" applyNumberFormat="1" applyFont="1" applyBorder="1" applyAlignment="1">
      <alignment vertical="center" wrapText="1"/>
    </xf>
    <xf numFmtId="49" fontId="3" fillId="0" borderId="12" xfId="1" applyNumberFormat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left" vertical="top"/>
    </xf>
    <xf numFmtId="0" fontId="1" fillId="0" borderId="12" xfId="0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4" fontId="1" fillId="0" borderId="10" xfId="0" applyNumberFormat="1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 wrapText="1"/>
    </xf>
    <xf numFmtId="2" fontId="3" fillId="0" borderId="10" xfId="0" applyNumberFormat="1" applyFont="1" applyBorder="1" applyAlignment="1">
      <alignment vertical="center" wrapText="1"/>
    </xf>
    <xf numFmtId="16" fontId="3" fillId="0" borderId="12" xfId="0" applyNumberFormat="1" applyFont="1" applyBorder="1" applyAlignment="1">
      <alignment vertical="top" wrapText="1"/>
    </xf>
    <xf numFmtId="164" fontId="1" fillId="0" borderId="12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4" fontId="12" fillId="0" borderId="0" xfId="0" applyNumberFormat="1" applyFont="1" applyAlignment="1">
      <alignment horizontal="left" vertical="center"/>
    </xf>
    <xf numFmtId="49" fontId="1" fillId="0" borderId="12" xfId="1" applyNumberFormat="1" applyBorder="1" applyAlignment="1">
      <alignment horizontal="left" vertical="center"/>
    </xf>
    <xf numFmtId="0" fontId="1" fillId="0" borderId="12" xfId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vertical="center"/>
    </xf>
    <xf numFmtId="0" fontId="1" fillId="0" borderId="12" xfId="0" applyFont="1" applyBorder="1" applyAlignment="1">
      <alignment vertical="top"/>
    </xf>
    <xf numFmtId="4" fontId="1" fillId="0" borderId="10" xfId="0" applyNumberFormat="1" applyFont="1" applyBorder="1" applyAlignment="1">
      <alignment vertical="top"/>
    </xf>
    <xf numFmtId="3" fontId="1" fillId="0" borderId="12" xfId="0" quotePrefix="1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vertical="top"/>
    </xf>
    <xf numFmtId="0" fontId="1" fillId="0" borderId="10" xfId="0" applyFont="1" applyBorder="1" applyAlignment="1">
      <alignment vertical="center"/>
    </xf>
    <xf numFmtId="4" fontId="3" fillId="0" borderId="3" xfId="0" applyNumberFormat="1" applyFont="1" applyBorder="1" applyAlignment="1">
      <alignment vertical="top"/>
    </xf>
    <xf numFmtId="3" fontId="1" fillId="0" borderId="0" xfId="0" applyNumberFormat="1" applyFont="1" applyAlignment="1">
      <alignment horizontal="center" vertical="center" wrapText="1"/>
    </xf>
    <xf numFmtId="49" fontId="5" fillId="0" borderId="0" xfId="0" quotePrefix="1" applyNumberFormat="1" applyFont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vertical="center"/>
    </xf>
  </cellXfs>
  <cellStyles count="3">
    <cellStyle name="Normal" xfId="0" builtinId="0"/>
    <cellStyle name="Normal 2" xfId="2" xr:uid="{A1F6ED29-850B-444A-B2B8-6BAD3B6A477D}"/>
    <cellStyle name="Normal 3" xfId="1" xr:uid="{00000000-0005-0000-0000-000001000000}"/>
  </cellStyles>
  <dxfs count="0"/>
  <tableStyles count="1" defaultTableStyle="TableStyleMedium9" defaultPivotStyle="PivotStyleLight16">
    <tableStyle name="Invisible" pivot="0" table="0" count="0" xr9:uid="{25338273-F5A1-49B2-8D7F-F786D16837F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423195</xdr:colOff>
      <xdr:row>42</xdr:row>
      <xdr:rowOff>15583</xdr:rowOff>
    </xdr:from>
    <xdr:to>
      <xdr:col>10</xdr:col>
      <xdr:colOff>589908</xdr:colOff>
      <xdr:row>44</xdr:row>
      <xdr:rowOff>99246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6115" y="9334843"/>
          <a:ext cx="1446873" cy="403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565899</xdr:colOff>
      <xdr:row>0</xdr:row>
      <xdr:rowOff>447675</xdr:rowOff>
    </xdr:from>
    <xdr:to>
      <xdr:col>10</xdr:col>
      <xdr:colOff>597698</xdr:colOff>
      <xdr:row>0</xdr:row>
      <xdr:rowOff>837767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861" y="447675"/>
          <a:ext cx="1423914" cy="390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view="pageLayout" topLeftCell="A11" zoomScale="85" zoomScaleNormal="100" zoomScaleSheetLayoutView="100" zoomScalePageLayoutView="85" workbookViewId="0">
      <selection activeCell="B2" sqref="B2"/>
    </sheetView>
  </sheetViews>
  <sheetFormatPr defaultColWidth="9.140625" defaultRowHeight="12.75"/>
  <cols>
    <col min="1" max="1" width="0.42578125" style="25" customWidth="1"/>
    <col min="2" max="2" width="4.5703125" style="25" customWidth="1"/>
    <col min="3" max="3" width="10.85546875" style="25" customWidth="1"/>
    <col min="4" max="16384" width="9.140625" style="25"/>
  </cols>
  <sheetData>
    <row r="1" spans="1:10" ht="11.25" customHeight="1">
      <c r="B1" s="121" t="s">
        <v>301</v>
      </c>
      <c r="C1" s="121"/>
      <c r="D1" s="26"/>
      <c r="E1" s="26"/>
      <c r="F1" s="26"/>
      <c r="G1" s="26"/>
      <c r="H1" s="26"/>
      <c r="I1" s="26"/>
      <c r="J1" s="27"/>
    </row>
    <row r="2" spans="1:10" ht="12" customHeight="1">
      <c r="B2" s="31" t="s">
        <v>0</v>
      </c>
    </row>
    <row r="3" spans="1:10" ht="12.75" customHeight="1"/>
    <row r="4" spans="1:10" ht="51.75" customHeight="1">
      <c r="A4" s="53" t="s">
        <v>1</v>
      </c>
    </row>
    <row r="5" spans="1:10" ht="51.75" customHeight="1">
      <c r="A5" s="59" t="s">
        <v>2</v>
      </c>
      <c r="B5" s="23"/>
    </row>
    <row r="6" spans="1:10" ht="23.25" customHeight="1">
      <c r="A6" s="32"/>
      <c r="B6" s="25" t="s">
        <v>3</v>
      </c>
    </row>
    <row r="7" spans="1:10" ht="51.75" customHeight="1">
      <c r="A7" s="32"/>
      <c r="B7" s="47"/>
    </row>
    <row r="8" spans="1:10" ht="35.25">
      <c r="A8" s="32"/>
    </row>
    <row r="9" spans="1:10" ht="35.25">
      <c r="A9" s="32"/>
    </row>
    <row r="10" spans="1:10">
      <c r="B10" s="31"/>
    </row>
    <row r="12" spans="1:10">
      <c r="C12" s="22"/>
    </row>
    <row r="13" spans="1:10">
      <c r="C13" s="23"/>
    </row>
    <row r="14" spans="1:10" ht="14.25">
      <c r="C14" s="28"/>
      <c r="D14" s="28"/>
      <c r="E14" s="28"/>
      <c r="F14" s="29"/>
    </row>
    <row r="15" spans="1:10" ht="14.25">
      <c r="C15" s="30"/>
    </row>
    <row r="16" spans="1:10" ht="35.25">
      <c r="C16" s="24"/>
    </row>
    <row r="17" spans="3:3">
      <c r="C17" s="23"/>
    </row>
  </sheetData>
  <mergeCells count="1">
    <mergeCell ref="B1:C1"/>
  </mergeCells>
  <pageMargins left="0.98425196850393704" right="0" top="0.78740157480314965" bottom="0.23622047244094491" header="0.31496062992125984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4"/>
  <sheetViews>
    <sheetView view="pageLayout" topLeftCell="A29" zoomScale="115" zoomScaleNormal="145" zoomScaleSheetLayoutView="100" zoomScalePageLayoutView="115" workbookViewId="0">
      <selection activeCell="C41" sqref="C41"/>
    </sheetView>
  </sheetViews>
  <sheetFormatPr defaultColWidth="9.140625" defaultRowHeight="12.75"/>
  <cols>
    <col min="1" max="1" width="0.85546875" style="25" customWidth="1"/>
    <col min="2" max="2" width="11.85546875" style="25" customWidth="1"/>
    <col min="3" max="3" width="11.42578125" style="25" customWidth="1"/>
    <col min="4" max="8" width="9.140625" style="25"/>
    <col min="9" max="9" width="5.42578125" style="25" customWidth="1"/>
    <col min="10" max="10" width="5.28515625" style="25" customWidth="1"/>
    <col min="11" max="11" width="11.42578125" style="25" customWidth="1"/>
    <col min="12" max="12" width="5.28515625" style="25" customWidth="1"/>
    <col min="13" max="16384" width="9.140625" style="25"/>
  </cols>
  <sheetData>
    <row r="1" spans="1:12" ht="70.5" customHeight="1">
      <c r="B1" s="47"/>
    </row>
    <row r="2" spans="1:12" ht="34.5" customHeight="1"/>
    <row r="3" spans="1:12" ht="11.25" customHeight="1">
      <c r="I3" s="52" t="s">
        <v>4</v>
      </c>
      <c r="J3" s="35" t="s">
        <v>5</v>
      </c>
    </row>
    <row r="4" spans="1:12" ht="11.25" customHeight="1">
      <c r="I4" s="39"/>
      <c r="J4" s="35" t="s">
        <v>6</v>
      </c>
    </row>
    <row r="5" spans="1:12" ht="11.25" customHeight="1">
      <c r="I5" s="39"/>
      <c r="J5" s="35" t="s">
        <v>7</v>
      </c>
    </row>
    <row r="6" spans="1:12" ht="11.25" customHeight="1">
      <c r="I6" s="39"/>
      <c r="J6" s="35" t="s">
        <v>8</v>
      </c>
    </row>
    <row r="7" spans="1:12" ht="11.25" customHeight="1">
      <c r="I7" s="39"/>
      <c r="J7" s="35"/>
    </row>
    <row r="8" spans="1:12" ht="11.25" customHeight="1">
      <c r="D8" s="26"/>
      <c r="E8" s="26"/>
      <c r="F8" s="26"/>
      <c r="G8" s="26"/>
      <c r="H8" s="26"/>
      <c r="I8" s="38" t="s">
        <v>9</v>
      </c>
      <c r="J8" s="37" t="s">
        <v>10</v>
      </c>
      <c r="L8" s="27"/>
    </row>
    <row r="9" spans="1:12" ht="11.25" customHeight="1">
      <c r="I9" s="38" t="s">
        <v>11</v>
      </c>
      <c r="J9" s="37" t="s">
        <v>12</v>
      </c>
    </row>
    <row r="10" spans="1:12" ht="12.75" customHeight="1">
      <c r="I10" s="38" t="s">
        <v>13</v>
      </c>
      <c r="J10" s="35" t="s">
        <v>14</v>
      </c>
    </row>
    <row r="11" spans="1:12" ht="49.5" customHeight="1">
      <c r="I11" s="38"/>
      <c r="J11" s="35"/>
    </row>
    <row r="12" spans="1:12" ht="12.75" customHeight="1">
      <c r="B12" s="121" t="s">
        <v>301</v>
      </c>
      <c r="C12" s="121"/>
      <c r="I12" s="38"/>
      <c r="J12" s="35"/>
    </row>
    <row r="13" spans="1:12" ht="12.75" customHeight="1">
      <c r="B13" s="31" t="s">
        <v>0</v>
      </c>
      <c r="I13" s="38"/>
      <c r="J13" s="35"/>
    </row>
    <row r="14" spans="1:12" ht="12.75" customHeight="1">
      <c r="B14" s="33"/>
      <c r="I14" s="38"/>
      <c r="J14" s="35"/>
    </row>
    <row r="15" spans="1:12" ht="51.75" customHeight="1">
      <c r="A15" s="53" t="s">
        <v>1</v>
      </c>
    </row>
    <row r="16" spans="1:12" ht="51.75" customHeight="1">
      <c r="A16" s="59" t="s">
        <v>2</v>
      </c>
    </row>
    <row r="17" spans="1:8" ht="19.5" customHeight="1">
      <c r="A17" s="32"/>
      <c r="B17" s="31" t="s">
        <v>3</v>
      </c>
    </row>
    <row r="18" spans="1:8" ht="35.25">
      <c r="A18" s="32"/>
    </row>
    <row r="19" spans="1:8" ht="35.25">
      <c r="A19" s="32"/>
    </row>
    <row r="22" spans="1:8">
      <c r="C22" s="22"/>
    </row>
    <row r="23" spans="1:8">
      <c r="C23" s="23"/>
    </row>
    <row r="24" spans="1:8" ht="14.25">
      <c r="C24" s="28"/>
      <c r="D24" s="28"/>
      <c r="E24" s="28"/>
      <c r="F24" s="29"/>
      <c r="G24" s="29"/>
      <c r="H24" s="29"/>
    </row>
    <row r="25" spans="1:8" ht="14.25">
      <c r="C25" s="30"/>
    </row>
    <row r="26" spans="1:8" ht="35.25">
      <c r="C26" s="24"/>
    </row>
    <row r="27" spans="1:8" ht="35.25">
      <c r="C27" s="24"/>
    </row>
    <row r="28" spans="1:8">
      <c r="C28" s="23"/>
    </row>
    <row r="36" spans="2:3" ht="11.25" customHeight="1"/>
    <row r="37" spans="2:3" ht="11.25" customHeight="1"/>
    <row r="38" spans="2:3" ht="11.25" customHeight="1">
      <c r="B38" s="34" t="s">
        <v>15</v>
      </c>
      <c r="C38" s="35" t="s">
        <v>16</v>
      </c>
    </row>
    <row r="39" spans="2:3" ht="11.25" customHeight="1">
      <c r="B39" s="34" t="s">
        <v>17</v>
      </c>
      <c r="C39" s="35" t="s">
        <v>18</v>
      </c>
    </row>
    <row r="40" spans="2:3" ht="11.25" customHeight="1">
      <c r="B40" s="34" t="s">
        <v>19</v>
      </c>
      <c r="C40" s="37" t="s">
        <v>302</v>
      </c>
    </row>
    <row r="41" spans="2:3" ht="11.25" customHeight="1">
      <c r="B41" s="34" t="s">
        <v>20</v>
      </c>
      <c r="C41" s="104" t="s">
        <v>303</v>
      </c>
    </row>
    <row r="42" spans="2:3" ht="11.25" customHeight="1">
      <c r="B42" s="34" t="s">
        <v>21</v>
      </c>
      <c r="C42" s="35" t="s">
        <v>22</v>
      </c>
    </row>
    <row r="43" spans="2:3" ht="11.25" customHeight="1">
      <c r="B43" s="34" t="s">
        <v>23</v>
      </c>
      <c r="C43" s="35" t="s">
        <v>24</v>
      </c>
    </row>
    <row r="44" spans="2:3">
      <c r="B44" s="36" t="s">
        <v>25</v>
      </c>
      <c r="C44" s="35" t="s">
        <v>26</v>
      </c>
    </row>
  </sheetData>
  <mergeCells count="1">
    <mergeCell ref="B12:C12"/>
  </mergeCells>
  <pageMargins left="0.98425196850393704" right="0" top="0" bottom="0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view="pageLayout" zoomScale="85" zoomScaleNormal="100" zoomScaleSheetLayoutView="85" zoomScalePageLayoutView="85" workbookViewId="0">
      <selection activeCell="G16" sqref="G16"/>
    </sheetView>
  </sheetViews>
  <sheetFormatPr defaultColWidth="9.140625" defaultRowHeight="12.75"/>
  <cols>
    <col min="1" max="1" width="2.42578125" style="1" customWidth="1"/>
    <col min="2" max="2" width="10" style="1" customWidth="1"/>
    <col min="3" max="6" width="9.140625" style="1"/>
    <col min="7" max="7" width="22.28515625" style="1" customWidth="1"/>
    <col min="8" max="8" width="3.5703125" style="1" customWidth="1"/>
    <col min="9" max="9" width="14" style="1" customWidth="1"/>
    <col min="10" max="10" width="1.85546875" style="1" customWidth="1"/>
    <col min="11" max="11" width="9.140625" style="1"/>
    <col min="12" max="12" width="9.140625" style="1" hidden="1" customWidth="1"/>
    <col min="13" max="16384" width="9.140625" style="1"/>
  </cols>
  <sheetData>
    <row r="1" spans="1:12">
      <c r="A1" s="58" t="s">
        <v>301</v>
      </c>
    </row>
    <row r="2" spans="1:12" ht="21.75">
      <c r="A2" s="2" t="s">
        <v>27</v>
      </c>
      <c r="B2" s="21"/>
    </row>
    <row r="4" spans="1:12" ht="22.5" customHeight="1">
      <c r="A4" s="17"/>
      <c r="B4" s="18" t="s">
        <v>28</v>
      </c>
      <c r="C4" s="16" t="s">
        <v>29</v>
      </c>
      <c r="D4" s="8"/>
      <c r="E4" s="8"/>
      <c r="F4" s="8"/>
      <c r="G4" s="8"/>
      <c r="H4" s="8"/>
      <c r="I4" s="8"/>
      <c r="J4" s="19"/>
    </row>
    <row r="5" spans="1:12" ht="22.5" customHeight="1">
      <c r="A5" s="17"/>
      <c r="B5" s="18" t="s">
        <v>30</v>
      </c>
      <c r="C5" s="16" t="s">
        <v>31</v>
      </c>
      <c r="D5" s="8"/>
      <c r="E5" s="8"/>
      <c r="F5" s="8"/>
      <c r="G5" s="8"/>
      <c r="H5" s="8"/>
      <c r="I5" s="8"/>
      <c r="J5" s="19"/>
    </row>
    <row r="6" spans="1:12">
      <c r="A6" s="6"/>
      <c r="J6" s="5"/>
    </row>
    <row r="7" spans="1:12" ht="15" customHeight="1">
      <c r="A7" s="9"/>
      <c r="B7" s="20" t="s">
        <v>32</v>
      </c>
      <c r="C7" s="10" t="s">
        <v>33</v>
      </c>
      <c r="D7" s="10"/>
      <c r="E7" s="10"/>
      <c r="F7" s="10"/>
      <c r="G7" s="10"/>
      <c r="H7" s="10"/>
      <c r="I7" s="10"/>
      <c r="J7" s="11"/>
    </row>
    <row r="8" spans="1:12" ht="15" customHeight="1">
      <c r="A8" s="6"/>
      <c r="C8" s="1" t="s">
        <v>34</v>
      </c>
      <c r="G8" s="3" t="s">
        <v>303</v>
      </c>
      <c r="H8" s="3"/>
      <c r="I8" s="3"/>
      <c r="J8" s="5"/>
    </row>
    <row r="9" spans="1:12" ht="15" customHeight="1">
      <c r="A9" s="6"/>
      <c r="J9" s="5"/>
    </row>
    <row r="10" spans="1:12" ht="15" customHeight="1">
      <c r="A10" s="9"/>
      <c r="B10" s="20" t="s">
        <v>35</v>
      </c>
      <c r="C10" s="10" t="s">
        <v>36</v>
      </c>
      <c r="D10" s="10"/>
      <c r="E10" s="10"/>
      <c r="F10" s="10"/>
      <c r="G10" s="10"/>
      <c r="H10" s="10"/>
      <c r="I10" s="10"/>
      <c r="J10" s="11"/>
    </row>
    <row r="11" spans="1:12" ht="15" customHeight="1">
      <c r="A11" s="6"/>
      <c r="B11" s="4"/>
      <c r="J11" s="5"/>
    </row>
    <row r="12" spans="1:12" ht="15" customHeight="1">
      <c r="A12" s="6"/>
      <c r="J12" s="5"/>
    </row>
    <row r="13" spans="1:12" ht="15" customHeight="1">
      <c r="A13" s="6"/>
      <c r="B13" s="48" t="s">
        <v>37</v>
      </c>
      <c r="J13" s="5"/>
    </row>
    <row r="14" spans="1:12" ht="15" customHeight="1">
      <c r="A14" s="6"/>
      <c r="B14" s="1" t="s">
        <v>37</v>
      </c>
      <c r="H14" s="1" t="s">
        <v>38</v>
      </c>
      <c r="I14" s="55">
        <f>Kontraktarbejder!G143</f>
        <v>0</v>
      </c>
      <c r="J14" s="5"/>
    </row>
    <row r="15" spans="1:12" ht="15" customHeight="1">
      <c r="A15" s="6"/>
      <c r="B15" s="49"/>
      <c r="I15" s="56"/>
      <c r="J15" s="5"/>
      <c r="L15" s="1" t="e">
        <f>#REF!</f>
        <v>#REF!</v>
      </c>
    </row>
    <row r="16" spans="1:12" ht="15" customHeight="1">
      <c r="A16" s="6"/>
      <c r="B16" s="4" t="s">
        <v>39</v>
      </c>
      <c r="C16" s="4"/>
      <c r="I16" s="56"/>
      <c r="J16" s="5"/>
    </row>
    <row r="17" spans="1:12" ht="15" customHeight="1">
      <c r="A17" s="6"/>
      <c r="B17" s="1" t="s">
        <v>40</v>
      </c>
      <c r="H17" s="1" t="s">
        <v>38</v>
      </c>
      <c r="I17" s="55">
        <f>Regningsarbejde!G20</f>
        <v>0</v>
      </c>
      <c r="J17" s="5"/>
    </row>
    <row r="18" spans="1:12" ht="15" customHeight="1">
      <c r="A18" s="6"/>
      <c r="I18" s="56"/>
      <c r="J18" s="5"/>
    </row>
    <row r="19" spans="1:12" ht="15" customHeight="1" thickBot="1">
      <c r="A19" s="6"/>
      <c r="B19" s="1" t="s">
        <v>41</v>
      </c>
      <c r="H19" s="1" t="s">
        <v>38</v>
      </c>
      <c r="I19" s="57">
        <f>SUM(I14:I17)</f>
        <v>0</v>
      </c>
      <c r="J19" s="5"/>
    </row>
    <row r="20" spans="1:12" ht="15" customHeight="1" thickTop="1">
      <c r="A20" s="6"/>
      <c r="J20" s="5"/>
      <c r="L20" s="1" t="e">
        <f>#REF!</f>
        <v>#REF!</v>
      </c>
    </row>
    <row r="21" spans="1:12" ht="15" customHeight="1">
      <c r="A21" s="6"/>
      <c r="J21" s="5"/>
    </row>
    <row r="22" spans="1:12" ht="15" customHeight="1">
      <c r="A22" s="6"/>
      <c r="J22" s="5"/>
    </row>
    <row r="23" spans="1:12" ht="15" customHeight="1">
      <c r="A23" s="9"/>
      <c r="B23" s="10"/>
      <c r="C23" s="10"/>
      <c r="D23" s="10"/>
      <c r="E23" s="10"/>
      <c r="F23" s="10"/>
      <c r="G23" s="10"/>
      <c r="H23" s="10"/>
      <c r="I23" s="10"/>
      <c r="J23" s="11"/>
    </row>
    <row r="24" spans="1:12" ht="15" customHeight="1">
      <c r="A24" s="6"/>
      <c r="B24" s="4"/>
      <c r="J24" s="5"/>
    </row>
    <row r="25" spans="1:12" ht="21.75" customHeight="1">
      <c r="A25" s="6"/>
      <c r="J25" s="5"/>
    </row>
    <row r="26" spans="1:12" ht="21.75" customHeight="1">
      <c r="A26" s="6"/>
      <c r="J26" s="5"/>
    </row>
    <row r="27" spans="1:12" ht="21.75" customHeight="1">
      <c r="A27" s="6"/>
      <c r="B27" s="4"/>
      <c r="J27" s="5"/>
    </row>
    <row r="28" spans="1:12" ht="24" customHeight="1">
      <c r="A28" s="6"/>
      <c r="B28" s="3"/>
      <c r="C28" s="3"/>
      <c r="D28" s="3"/>
      <c r="E28" s="3"/>
      <c r="F28" s="3"/>
      <c r="G28" s="3"/>
      <c r="H28" s="3"/>
      <c r="I28" s="3"/>
      <c r="J28" s="5"/>
    </row>
    <row r="29" spans="1:12" ht="21.75" customHeight="1">
      <c r="A29" s="6"/>
      <c r="B29" s="1" t="s">
        <v>42</v>
      </c>
      <c r="J29" s="5"/>
    </row>
    <row r="30" spans="1:12" ht="21.75" customHeight="1">
      <c r="A30" s="6"/>
      <c r="J30" s="5"/>
    </row>
    <row r="31" spans="1:12" ht="15" customHeight="1">
      <c r="A31" s="7"/>
      <c r="B31" s="3"/>
      <c r="C31" s="3"/>
      <c r="D31" s="3"/>
      <c r="E31" s="3"/>
      <c r="F31" s="3"/>
      <c r="G31" s="3"/>
      <c r="H31" s="3"/>
      <c r="I31" s="3"/>
      <c r="J31" s="12"/>
    </row>
    <row r="32" spans="1:12" ht="15" customHeight="1">
      <c r="A32" s="9"/>
      <c r="B32" s="10"/>
      <c r="C32" s="10"/>
      <c r="D32" s="10"/>
      <c r="E32" s="10"/>
      <c r="F32" s="10"/>
      <c r="G32" s="10"/>
      <c r="H32" s="10"/>
      <c r="I32" s="10"/>
      <c r="J32" s="11"/>
    </row>
    <row r="33" spans="1:10" ht="15" customHeight="1">
      <c r="A33" s="6"/>
      <c r="J33" s="5"/>
    </row>
    <row r="34" spans="1:10" ht="15" customHeight="1">
      <c r="A34" s="6"/>
      <c r="J34" s="5"/>
    </row>
    <row r="35" spans="1:10" ht="15" customHeight="1">
      <c r="A35" s="6"/>
      <c r="J35" s="5"/>
    </row>
    <row r="36" spans="1:10" ht="15" customHeight="1">
      <c r="A36" s="6"/>
      <c r="J36" s="5"/>
    </row>
    <row r="37" spans="1:10" ht="15" customHeight="1">
      <c r="A37" s="6"/>
      <c r="J37" s="5"/>
    </row>
    <row r="38" spans="1:10" ht="15" customHeight="1">
      <c r="A38" s="6"/>
      <c r="J38" s="5"/>
    </row>
    <row r="39" spans="1:10" ht="15" customHeight="1">
      <c r="A39" s="6"/>
      <c r="D39" s="3"/>
      <c r="E39" s="3"/>
      <c r="F39" s="3"/>
      <c r="G39" s="3"/>
      <c r="H39" s="3"/>
      <c r="I39" s="3"/>
      <c r="J39" s="5"/>
    </row>
    <row r="40" spans="1:10" ht="15" customHeight="1">
      <c r="A40" s="6"/>
      <c r="D40" s="122" t="s">
        <v>43</v>
      </c>
      <c r="E40" s="122"/>
      <c r="F40" s="122"/>
      <c r="G40" s="122"/>
      <c r="H40" s="122"/>
      <c r="I40" s="122"/>
      <c r="J40" s="5"/>
    </row>
    <row r="41" spans="1:10" ht="15" customHeight="1">
      <c r="A41" s="6"/>
      <c r="B41" s="1" t="s">
        <v>44</v>
      </c>
      <c r="J41" s="5"/>
    </row>
    <row r="42" spans="1:10" ht="15" customHeight="1">
      <c r="A42" s="6"/>
      <c r="B42" s="1" t="s">
        <v>45</v>
      </c>
      <c r="J42" s="5"/>
    </row>
    <row r="43" spans="1:10" ht="15" customHeight="1">
      <c r="A43" s="6"/>
      <c r="B43" s="1" t="s">
        <v>46</v>
      </c>
      <c r="J43" s="5"/>
    </row>
    <row r="44" spans="1:10" ht="15" customHeight="1">
      <c r="A44" s="6"/>
      <c r="B44" s="1" t="s">
        <v>47</v>
      </c>
      <c r="J44" s="5"/>
    </row>
    <row r="45" spans="1:10">
      <c r="A45" s="7"/>
      <c r="B45" s="3"/>
      <c r="C45" s="3"/>
      <c r="D45" s="3"/>
      <c r="E45" s="3"/>
      <c r="F45" s="3"/>
      <c r="G45" s="3"/>
      <c r="H45" s="3"/>
      <c r="I45" s="3"/>
      <c r="J45" s="12"/>
    </row>
  </sheetData>
  <mergeCells count="1">
    <mergeCell ref="D40:I40"/>
  </mergeCells>
  <pageMargins left="0.78740157480314965" right="0.39370078740157483" top="0.98425196850393704" bottom="0.98425196850393704" header="0.31496062992125984" footer="0.31496062992125984"/>
  <pageSetup paperSize="9" scale="97" orientation="portrait" useFirstPageNumber="1" r:id="rId1"/>
  <headerFooter>
    <oddHeader>&amp;LNFBR0467
Oslo Plads Syd trappe til perron og spor 12
&amp;RTilbudsliste (TBL)
Side &amp;P
Rev. 1.0</oddHeader>
    <evenHeader>&amp;LBRORENOVERING I VORDINGBORG KOMMUNE 2015&amp;RTilbudsliste (TBL)
Side &amp;P
Rev. 1.0</even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B90F1-079E-4C7B-A338-48764F669109}">
  <dimension ref="A1:G145"/>
  <sheetViews>
    <sheetView view="pageLayout" topLeftCell="A122" zoomScale="85" zoomScaleNormal="85" zoomScaleSheetLayoutView="85" zoomScalePageLayoutView="85" workbookViewId="0">
      <selection activeCell="F140" sqref="F8:F140"/>
    </sheetView>
  </sheetViews>
  <sheetFormatPr defaultColWidth="9.140625" defaultRowHeight="12.75"/>
  <cols>
    <col min="1" max="1" width="10.7109375" style="43" customWidth="1"/>
    <col min="2" max="2" width="44.5703125" style="42" customWidth="1"/>
    <col min="3" max="3" width="6.7109375" style="43" bestFit="1" customWidth="1"/>
    <col min="4" max="4" width="10.42578125" style="43" customWidth="1"/>
    <col min="5" max="5" width="9.7109375" style="46" customWidth="1"/>
    <col min="6" max="6" width="9.7109375" style="43" customWidth="1"/>
    <col min="7" max="7" width="10.140625" style="43" customWidth="1"/>
    <col min="8" max="16384" width="9.140625" style="42"/>
  </cols>
  <sheetData>
    <row r="1" spans="1:7" ht="13.15" customHeight="1">
      <c r="A1" s="123" t="s">
        <v>48</v>
      </c>
      <c r="B1" s="124"/>
      <c r="C1" s="124"/>
      <c r="D1" s="124"/>
      <c r="E1" s="124"/>
      <c r="F1" s="124"/>
      <c r="G1" s="125"/>
    </row>
    <row r="2" spans="1:7">
      <c r="A2" s="126"/>
      <c r="B2" s="127"/>
      <c r="C2" s="127"/>
      <c r="D2" s="127"/>
      <c r="E2" s="127"/>
      <c r="F2" s="127"/>
      <c r="G2" s="128"/>
    </row>
    <row r="3" spans="1:7">
      <c r="A3" s="126"/>
      <c r="B3" s="127"/>
      <c r="C3" s="127"/>
      <c r="D3" s="127"/>
      <c r="E3" s="127"/>
      <c r="F3" s="127"/>
      <c r="G3" s="128"/>
    </row>
    <row r="4" spans="1:7">
      <c r="A4" s="129"/>
      <c r="B4" s="130"/>
      <c r="C4" s="130"/>
      <c r="D4" s="130"/>
      <c r="E4" s="130"/>
      <c r="F4" s="130"/>
      <c r="G4" s="131"/>
    </row>
    <row r="5" spans="1:7" ht="25.5">
      <c r="A5" s="50" t="s">
        <v>49</v>
      </c>
      <c r="B5" s="51" t="s">
        <v>50</v>
      </c>
      <c r="C5" s="44" t="s">
        <v>51</v>
      </c>
      <c r="D5" s="44" t="s">
        <v>52</v>
      </c>
      <c r="E5" s="45" t="s">
        <v>53</v>
      </c>
      <c r="F5" s="44" t="s">
        <v>54</v>
      </c>
      <c r="G5" s="44" t="s">
        <v>55</v>
      </c>
    </row>
    <row r="6" spans="1:7">
      <c r="A6" s="60">
        <v>1</v>
      </c>
      <c r="B6" s="61" t="s">
        <v>56</v>
      </c>
      <c r="C6" s="62"/>
      <c r="D6" s="62"/>
      <c r="E6" s="63"/>
      <c r="F6" s="64"/>
      <c r="G6" s="64"/>
    </row>
    <row r="7" spans="1:7" ht="12.75" customHeight="1">
      <c r="A7" s="65" t="s">
        <v>57</v>
      </c>
      <c r="B7" s="66" t="s">
        <v>58</v>
      </c>
      <c r="C7" s="67"/>
      <c r="D7" s="67"/>
      <c r="E7" s="68"/>
      <c r="F7" s="69"/>
      <c r="G7" s="69"/>
    </row>
    <row r="8" spans="1:7" ht="12.75" customHeight="1">
      <c r="A8" s="70" t="s">
        <v>59</v>
      </c>
      <c r="B8" s="69" t="s">
        <v>58</v>
      </c>
      <c r="C8" s="67" t="s">
        <v>60</v>
      </c>
      <c r="D8" s="67"/>
      <c r="E8" s="71">
        <v>1</v>
      </c>
      <c r="F8" s="69"/>
      <c r="G8" s="72">
        <f>ROUND(E8*F8,2)</f>
        <v>0</v>
      </c>
    </row>
    <row r="9" spans="1:7" ht="12.75" customHeight="1">
      <c r="A9" s="73" t="s">
        <v>61</v>
      </c>
      <c r="B9" s="74" t="s">
        <v>62</v>
      </c>
      <c r="C9" s="75" t="s">
        <v>63</v>
      </c>
      <c r="D9" s="75" t="s">
        <v>64</v>
      </c>
      <c r="E9" s="75">
        <v>10</v>
      </c>
      <c r="F9" s="69"/>
      <c r="G9" s="72">
        <f>ROUND(E9*F9,2)</f>
        <v>0</v>
      </c>
    </row>
    <row r="10" spans="1:7" ht="12.75" customHeight="1">
      <c r="A10" s="73" t="s">
        <v>65</v>
      </c>
      <c r="B10" s="74" t="s">
        <v>66</v>
      </c>
      <c r="C10" s="75" t="s">
        <v>60</v>
      </c>
      <c r="D10" s="75"/>
      <c r="E10" s="75">
        <v>1</v>
      </c>
      <c r="F10" s="69"/>
      <c r="G10" s="72">
        <f>ROUND(E10*F10,2)</f>
        <v>0</v>
      </c>
    </row>
    <row r="11" spans="1:7" ht="12.75" customHeight="1">
      <c r="A11" s="73" t="s">
        <v>67</v>
      </c>
      <c r="B11" s="74" t="s">
        <v>68</v>
      </c>
      <c r="C11" s="75" t="s">
        <v>60</v>
      </c>
      <c r="D11" s="75"/>
      <c r="E11" s="75">
        <v>1</v>
      </c>
      <c r="F11" s="69"/>
      <c r="G11" s="72">
        <f>ROUND(E11*F11,2)</f>
        <v>0</v>
      </c>
    </row>
    <row r="12" spans="1:7">
      <c r="A12" s="65" t="s">
        <v>69</v>
      </c>
      <c r="B12" s="66" t="s">
        <v>70</v>
      </c>
      <c r="C12" s="67"/>
      <c r="D12" s="67"/>
      <c r="E12" s="68"/>
      <c r="F12" s="69"/>
      <c r="G12" s="69"/>
    </row>
    <row r="13" spans="1:7">
      <c r="A13" s="70" t="s">
        <v>71</v>
      </c>
      <c r="B13" s="69" t="s">
        <v>72</v>
      </c>
      <c r="C13" s="67" t="s">
        <v>60</v>
      </c>
      <c r="D13" s="67"/>
      <c r="E13" s="71">
        <v>1</v>
      </c>
      <c r="F13" s="69"/>
      <c r="G13" s="72">
        <f>ROUND(E13*F13,2)</f>
        <v>0</v>
      </c>
    </row>
    <row r="14" spans="1:7">
      <c r="A14" s="76" t="s">
        <v>73</v>
      </c>
      <c r="B14" s="76" t="s">
        <v>74</v>
      </c>
      <c r="C14" s="77"/>
      <c r="D14" s="78"/>
      <c r="E14" s="68"/>
      <c r="F14" s="69"/>
      <c r="G14" s="79"/>
    </row>
    <row r="15" spans="1:7" ht="25.5">
      <c r="A15" s="73" t="s">
        <v>75</v>
      </c>
      <c r="B15" s="73" t="s">
        <v>76</v>
      </c>
      <c r="C15" s="78" t="s">
        <v>60</v>
      </c>
      <c r="D15" s="78"/>
      <c r="E15" s="78">
        <v>1</v>
      </c>
      <c r="F15" s="69"/>
      <c r="G15" s="72">
        <f>ROUND(E15*F15,2)</f>
        <v>0</v>
      </c>
    </row>
    <row r="16" spans="1:7">
      <c r="A16" s="76" t="s">
        <v>77</v>
      </c>
      <c r="B16" s="76" t="s">
        <v>78</v>
      </c>
      <c r="C16" s="67"/>
      <c r="D16" s="67"/>
      <c r="E16" s="68"/>
      <c r="F16" s="69"/>
      <c r="G16" s="69"/>
    </row>
    <row r="17" spans="1:7" ht="25.5">
      <c r="A17" s="73" t="s">
        <v>79</v>
      </c>
      <c r="B17" s="73" t="s">
        <v>80</v>
      </c>
      <c r="C17" s="67" t="s">
        <v>60</v>
      </c>
      <c r="D17" s="67"/>
      <c r="E17" s="71">
        <v>1</v>
      </c>
      <c r="F17" s="69"/>
      <c r="G17" s="72">
        <f>ROUND(E17*F17,2)</f>
        <v>0</v>
      </c>
    </row>
    <row r="18" spans="1:7">
      <c r="A18" s="65"/>
      <c r="B18" s="66" t="s">
        <v>55</v>
      </c>
      <c r="C18" s="67"/>
      <c r="D18" s="78"/>
      <c r="E18" s="68"/>
      <c r="F18" s="69"/>
      <c r="G18" s="80">
        <f>SUM(G8:G17)</f>
        <v>0</v>
      </c>
    </row>
    <row r="19" spans="1:7">
      <c r="A19" s="65"/>
      <c r="B19" s="66"/>
      <c r="C19" s="67"/>
      <c r="D19" s="78"/>
      <c r="E19" s="68"/>
      <c r="F19" s="69"/>
      <c r="G19" s="81"/>
    </row>
    <row r="20" spans="1:7">
      <c r="A20" s="82" t="s">
        <v>81</v>
      </c>
      <c r="B20" s="83" t="s">
        <v>82</v>
      </c>
      <c r="C20" s="84"/>
      <c r="D20" s="84"/>
      <c r="E20" s="68"/>
      <c r="F20" s="69"/>
      <c r="G20" s="69"/>
    </row>
    <row r="21" spans="1:7">
      <c r="A21" s="82" t="s">
        <v>83</v>
      </c>
      <c r="B21" s="83" t="s">
        <v>84</v>
      </c>
      <c r="C21" s="84"/>
      <c r="D21" s="84"/>
      <c r="E21" s="68"/>
      <c r="F21" s="69"/>
      <c r="G21" s="69"/>
    </row>
    <row r="22" spans="1:7">
      <c r="A22" s="105" t="s">
        <v>85</v>
      </c>
      <c r="B22" s="106" t="s">
        <v>86</v>
      </c>
      <c r="C22" s="67" t="s">
        <v>87</v>
      </c>
      <c r="D22" s="84"/>
      <c r="E22" s="68">
        <v>2</v>
      </c>
      <c r="F22" s="69"/>
      <c r="G22" s="72">
        <f>ROUND(E22*F22,2)</f>
        <v>0</v>
      </c>
    </row>
    <row r="23" spans="1:7" ht="13.15" customHeight="1">
      <c r="A23" s="83" t="s">
        <v>88</v>
      </c>
      <c r="B23" s="83" t="s">
        <v>89</v>
      </c>
      <c r="C23" s="88"/>
      <c r="D23" s="88"/>
      <c r="E23" s="68"/>
      <c r="F23" s="69"/>
      <c r="G23" s="69"/>
    </row>
    <row r="24" spans="1:7" ht="13.15" customHeight="1">
      <c r="A24" s="89" t="s">
        <v>90</v>
      </c>
      <c r="B24" s="73" t="s">
        <v>91</v>
      </c>
      <c r="C24" s="90" t="s">
        <v>60</v>
      </c>
      <c r="D24" s="90"/>
      <c r="E24" s="68">
        <v>1</v>
      </c>
      <c r="F24" s="69"/>
      <c r="G24" s="72">
        <f>ROUND(E24*F24,2)</f>
        <v>0</v>
      </c>
    </row>
    <row r="25" spans="1:7" ht="13.15" customHeight="1">
      <c r="A25" s="89" t="s">
        <v>92</v>
      </c>
      <c r="B25" s="73" t="s">
        <v>93</v>
      </c>
      <c r="C25" s="90" t="s">
        <v>60</v>
      </c>
      <c r="D25" s="90"/>
      <c r="E25" s="68">
        <v>1</v>
      </c>
      <c r="F25" s="69"/>
      <c r="G25" s="72">
        <f>ROUND(E25*F25,2)</f>
        <v>0</v>
      </c>
    </row>
    <row r="26" spans="1:7" ht="13.15" customHeight="1">
      <c r="A26" s="70"/>
      <c r="B26" s="66" t="s">
        <v>55</v>
      </c>
      <c r="C26" s="67"/>
      <c r="D26" s="67"/>
      <c r="E26" s="68"/>
      <c r="F26" s="69"/>
      <c r="G26" s="80">
        <f>SUM(G22:G25)</f>
        <v>0</v>
      </c>
    </row>
    <row r="27" spans="1:7" ht="13.15" customHeight="1">
      <c r="A27" s="70"/>
      <c r="B27" s="66"/>
      <c r="C27" s="67"/>
      <c r="D27" s="67"/>
      <c r="E27" s="68"/>
      <c r="F27" s="69"/>
      <c r="G27" s="81"/>
    </row>
    <row r="28" spans="1:7" ht="13.15" customHeight="1">
      <c r="A28" s="83" t="s">
        <v>94</v>
      </c>
      <c r="B28" s="83" t="s">
        <v>95</v>
      </c>
      <c r="C28" s="67"/>
      <c r="D28" s="67"/>
      <c r="E28" s="68"/>
      <c r="F28" s="69"/>
      <c r="G28" s="81"/>
    </row>
    <row r="29" spans="1:7" ht="13.15" customHeight="1">
      <c r="A29" s="82" t="s">
        <v>96</v>
      </c>
      <c r="B29" s="83" t="s">
        <v>97</v>
      </c>
      <c r="C29" s="67"/>
      <c r="D29" s="67"/>
      <c r="E29" s="68"/>
      <c r="F29" s="69"/>
      <c r="G29" s="81"/>
    </row>
    <row r="30" spans="1:7" ht="13.15" customHeight="1">
      <c r="A30" s="91" t="s">
        <v>98</v>
      </c>
      <c r="B30" s="73" t="s">
        <v>99</v>
      </c>
      <c r="C30" s="78" t="s">
        <v>100</v>
      </c>
      <c r="D30" s="78"/>
      <c r="E30" s="103">
        <v>7.4999999999999997E-2</v>
      </c>
      <c r="F30" s="69"/>
      <c r="G30" s="72">
        <f>ROUND(E30*F30,2)</f>
        <v>0</v>
      </c>
    </row>
    <row r="31" spans="1:7" ht="13.15" customHeight="1">
      <c r="A31" s="83" t="s">
        <v>101</v>
      </c>
      <c r="B31" s="83" t="s">
        <v>102</v>
      </c>
      <c r="C31" s="78"/>
      <c r="D31" s="78"/>
      <c r="E31" s="68"/>
      <c r="F31" s="69"/>
      <c r="G31" s="72"/>
    </row>
    <row r="32" spans="1:7" ht="13.15" customHeight="1">
      <c r="A32" s="91" t="s">
        <v>103</v>
      </c>
      <c r="B32" s="73" t="s">
        <v>104</v>
      </c>
      <c r="C32" s="78" t="s">
        <v>105</v>
      </c>
      <c r="D32" s="78"/>
      <c r="E32" s="68">
        <v>22</v>
      </c>
      <c r="F32" s="69"/>
      <c r="G32" s="72">
        <f>ROUND(E32*F32,2)</f>
        <v>0</v>
      </c>
    </row>
    <row r="33" spans="1:7" ht="13.15" customHeight="1">
      <c r="A33" s="91" t="s">
        <v>106</v>
      </c>
      <c r="B33" s="73" t="s">
        <v>107</v>
      </c>
      <c r="C33" s="78" t="s">
        <v>105</v>
      </c>
      <c r="D33" s="78"/>
      <c r="E33" s="68">
        <v>8</v>
      </c>
      <c r="F33" s="69"/>
      <c r="G33" s="72">
        <f>ROUND(E33*F33,2)</f>
        <v>0</v>
      </c>
    </row>
    <row r="34" spans="1:7" ht="13.15" customHeight="1">
      <c r="A34" s="101" t="s">
        <v>108</v>
      </c>
      <c r="B34" s="66" t="s">
        <v>109</v>
      </c>
      <c r="C34" s="78"/>
      <c r="D34" s="78"/>
      <c r="E34" s="68"/>
      <c r="F34" s="69"/>
      <c r="G34" s="72"/>
    </row>
    <row r="35" spans="1:7" ht="13.15" customHeight="1">
      <c r="A35" s="70" t="s">
        <v>110</v>
      </c>
      <c r="B35" s="69" t="s">
        <v>111</v>
      </c>
      <c r="C35" s="78" t="s">
        <v>105</v>
      </c>
      <c r="D35" s="78"/>
      <c r="E35" s="68">
        <v>20</v>
      </c>
      <c r="F35" s="69"/>
      <c r="G35" s="72">
        <f>ROUND(E35*F35,2)</f>
        <v>0</v>
      </c>
    </row>
    <row r="36" spans="1:7" ht="13.15" customHeight="1">
      <c r="A36" s="85"/>
      <c r="B36" s="83" t="s">
        <v>55</v>
      </c>
      <c r="C36" s="83"/>
      <c r="D36" s="77"/>
      <c r="E36" s="68"/>
      <c r="F36" s="69"/>
      <c r="G36" s="80">
        <f>SUM(G30:G35)</f>
        <v>0</v>
      </c>
    </row>
    <row r="37" spans="1:7">
      <c r="A37" s="70"/>
      <c r="B37" s="66"/>
      <c r="C37" s="67"/>
      <c r="D37" s="67"/>
      <c r="E37" s="68"/>
      <c r="F37" s="69"/>
      <c r="G37" s="81"/>
    </row>
    <row r="38" spans="1:7" ht="13.15" customHeight="1">
      <c r="A38" s="82" t="s">
        <v>112</v>
      </c>
      <c r="B38" s="83" t="s">
        <v>113</v>
      </c>
      <c r="C38" s="84"/>
      <c r="D38" s="84"/>
      <c r="E38" s="68"/>
      <c r="F38" s="69"/>
      <c r="G38" s="69"/>
    </row>
    <row r="39" spans="1:7" ht="13.15" customHeight="1">
      <c r="A39" s="83" t="s">
        <v>114</v>
      </c>
      <c r="B39" s="83" t="s">
        <v>115</v>
      </c>
      <c r="C39" s="78"/>
      <c r="D39" s="84"/>
      <c r="E39" s="68"/>
      <c r="F39" s="69"/>
      <c r="G39" s="69"/>
    </row>
    <row r="40" spans="1:7">
      <c r="A40" s="91" t="s">
        <v>116</v>
      </c>
      <c r="B40" s="73" t="s">
        <v>117</v>
      </c>
      <c r="C40" s="78" t="s">
        <v>118</v>
      </c>
      <c r="D40" s="84"/>
      <c r="E40" s="102">
        <v>0.5</v>
      </c>
      <c r="F40" s="69"/>
      <c r="G40" s="72">
        <f>ROUND(E40*F40,2)</f>
        <v>0</v>
      </c>
    </row>
    <row r="41" spans="1:7" ht="13.15" customHeight="1">
      <c r="A41" s="83" t="s">
        <v>119</v>
      </c>
      <c r="B41" s="83" t="s">
        <v>120</v>
      </c>
      <c r="C41" s="78"/>
      <c r="D41" s="84"/>
      <c r="E41" s="68"/>
      <c r="F41" s="69"/>
      <c r="G41" s="69"/>
    </row>
    <row r="42" spans="1:7" ht="25.5">
      <c r="A42" s="91" t="s">
        <v>121</v>
      </c>
      <c r="B42" s="73" t="s">
        <v>122</v>
      </c>
      <c r="C42" s="78" t="s">
        <v>123</v>
      </c>
      <c r="D42" s="84"/>
      <c r="E42" s="68">
        <v>16</v>
      </c>
      <c r="F42" s="69"/>
      <c r="G42" s="72">
        <f>ROUND(E42*F42,2)</f>
        <v>0</v>
      </c>
    </row>
    <row r="43" spans="1:7">
      <c r="A43" s="85" t="s">
        <v>124</v>
      </c>
      <c r="B43" s="76" t="s">
        <v>125</v>
      </c>
      <c r="C43" s="78"/>
      <c r="D43" s="84"/>
      <c r="E43" s="68"/>
      <c r="F43" s="69"/>
      <c r="G43" s="72"/>
    </row>
    <row r="44" spans="1:7" ht="25.5">
      <c r="A44" s="89" t="s">
        <v>126</v>
      </c>
      <c r="B44" s="73" t="s">
        <v>127</v>
      </c>
      <c r="C44" s="90" t="s">
        <v>123</v>
      </c>
      <c r="D44" s="84"/>
      <c r="E44" s="68">
        <v>1</v>
      </c>
      <c r="F44" s="69"/>
      <c r="G44" s="72">
        <f>ROUND(E44*F44,2)</f>
        <v>0</v>
      </c>
    </row>
    <row r="45" spans="1:7" ht="25.5">
      <c r="A45" s="89" t="s">
        <v>128</v>
      </c>
      <c r="B45" s="73" t="s">
        <v>129</v>
      </c>
      <c r="C45" s="90" t="s">
        <v>123</v>
      </c>
      <c r="D45" s="84"/>
      <c r="E45" s="68">
        <v>1</v>
      </c>
      <c r="F45" s="69"/>
      <c r="G45" s="72">
        <f>ROUND(E45*F45,2)</f>
        <v>0</v>
      </c>
    </row>
    <row r="46" spans="1:7" ht="25.5">
      <c r="A46" s="89" t="s">
        <v>130</v>
      </c>
      <c r="B46" s="73" t="s">
        <v>131</v>
      </c>
      <c r="C46" s="90" t="s">
        <v>123</v>
      </c>
      <c r="D46" s="84"/>
      <c r="E46" s="68">
        <v>1</v>
      </c>
      <c r="F46" s="69"/>
      <c r="G46" s="72">
        <f>ROUND(E46*F46,2)</f>
        <v>0</v>
      </c>
    </row>
    <row r="47" spans="1:7">
      <c r="A47" s="65" t="s">
        <v>132</v>
      </c>
      <c r="B47" s="66" t="s">
        <v>133</v>
      </c>
      <c r="C47" s="67"/>
      <c r="D47" s="84"/>
      <c r="E47" s="68"/>
      <c r="F47" s="69"/>
      <c r="G47" s="72"/>
    </row>
    <row r="48" spans="1:7">
      <c r="A48" s="70" t="s">
        <v>134</v>
      </c>
      <c r="B48" s="73" t="s">
        <v>135</v>
      </c>
      <c r="C48" s="67" t="s">
        <v>60</v>
      </c>
      <c r="D48" s="84"/>
      <c r="E48" s="68">
        <v>1</v>
      </c>
      <c r="F48" s="69"/>
      <c r="G48" s="72">
        <f>ROUND(E48*F48,2)</f>
        <v>0</v>
      </c>
    </row>
    <row r="49" spans="1:7">
      <c r="A49" s="89"/>
      <c r="B49" s="76" t="s">
        <v>55</v>
      </c>
      <c r="C49" s="77"/>
      <c r="D49" s="77"/>
      <c r="E49" s="68"/>
      <c r="F49" s="69"/>
      <c r="G49" s="80">
        <f>SUM(G40:G48)</f>
        <v>0</v>
      </c>
    </row>
    <row r="50" spans="1:7">
      <c r="A50" s="89"/>
      <c r="B50" s="76"/>
      <c r="C50" s="77"/>
      <c r="D50" s="77"/>
      <c r="E50" s="68"/>
      <c r="F50" s="69"/>
      <c r="G50" s="81"/>
    </row>
    <row r="51" spans="1:7">
      <c r="A51" s="89"/>
      <c r="B51" s="76"/>
      <c r="C51" s="77"/>
      <c r="D51" s="77"/>
      <c r="E51" s="68"/>
      <c r="F51" s="69"/>
      <c r="G51" s="81"/>
    </row>
    <row r="52" spans="1:7">
      <c r="A52" s="89"/>
      <c r="B52" s="76"/>
      <c r="C52" s="77"/>
      <c r="D52" s="77"/>
      <c r="E52" s="68"/>
      <c r="F52" s="69"/>
      <c r="G52" s="81"/>
    </row>
    <row r="53" spans="1:7">
      <c r="A53" s="89"/>
      <c r="B53" s="76"/>
      <c r="C53" s="77"/>
      <c r="D53" s="77"/>
      <c r="E53" s="68"/>
      <c r="F53" s="69"/>
      <c r="G53" s="81"/>
    </row>
    <row r="54" spans="1:7">
      <c r="A54" s="89"/>
      <c r="B54" s="76"/>
      <c r="C54" s="77"/>
      <c r="D54" s="77"/>
      <c r="E54" s="68"/>
      <c r="F54" s="69"/>
      <c r="G54" s="81"/>
    </row>
    <row r="55" spans="1:7">
      <c r="A55" s="89"/>
      <c r="B55" s="76"/>
      <c r="C55" s="77"/>
      <c r="D55" s="77"/>
      <c r="E55" s="68"/>
      <c r="F55" s="69"/>
      <c r="G55" s="81"/>
    </row>
    <row r="56" spans="1:7" ht="13.15" customHeight="1">
      <c r="A56" s="82" t="s">
        <v>136</v>
      </c>
      <c r="B56" s="83" t="s">
        <v>137</v>
      </c>
      <c r="C56" s="84"/>
      <c r="D56" s="84"/>
      <c r="E56" s="68"/>
      <c r="F56" s="69"/>
      <c r="G56" s="69"/>
    </row>
    <row r="57" spans="1:7" ht="13.15" customHeight="1">
      <c r="A57" s="85" t="s">
        <v>138</v>
      </c>
      <c r="B57" s="76" t="s">
        <v>139</v>
      </c>
      <c r="C57" s="84"/>
      <c r="D57" s="84"/>
      <c r="E57" s="68"/>
      <c r="F57" s="69"/>
      <c r="G57" s="69"/>
    </row>
    <row r="58" spans="1:7">
      <c r="A58" s="91" t="s">
        <v>140</v>
      </c>
      <c r="B58" s="73" t="s">
        <v>141</v>
      </c>
      <c r="C58" s="78" t="s">
        <v>142</v>
      </c>
      <c r="D58" s="84"/>
      <c r="E58" s="68">
        <v>16</v>
      </c>
      <c r="F58" s="69"/>
      <c r="G58" s="72">
        <f t="shared" ref="G58:G63" si="0">ROUND(E58*F58,2)</f>
        <v>0</v>
      </c>
    </row>
    <row r="59" spans="1:7">
      <c r="A59" s="91" t="s">
        <v>143</v>
      </c>
      <c r="B59" s="73" t="s">
        <v>144</v>
      </c>
      <c r="C59" s="78" t="s">
        <v>142</v>
      </c>
      <c r="D59" s="84"/>
      <c r="E59" s="68">
        <v>4</v>
      </c>
      <c r="F59" s="69"/>
      <c r="G59" s="72">
        <f t="shared" si="0"/>
        <v>0</v>
      </c>
    </row>
    <row r="60" spans="1:7" ht="25.5">
      <c r="A60" s="91" t="s">
        <v>145</v>
      </c>
      <c r="B60" s="73" t="s">
        <v>146</v>
      </c>
      <c r="C60" s="78" t="s">
        <v>142</v>
      </c>
      <c r="D60" s="84"/>
      <c r="E60" s="68">
        <v>6</v>
      </c>
      <c r="F60" s="69"/>
      <c r="G60" s="72">
        <f t="shared" si="0"/>
        <v>0</v>
      </c>
    </row>
    <row r="61" spans="1:7">
      <c r="A61" s="91" t="s">
        <v>147</v>
      </c>
      <c r="B61" s="73" t="s">
        <v>148</v>
      </c>
      <c r="C61" s="78" t="s">
        <v>149</v>
      </c>
      <c r="D61" s="84"/>
      <c r="E61" s="68">
        <v>40</v>
      </c>
      <c r="F61" s="69"/>
      <c r="G61" s="72">
        <f t="shared" si="0"/>
        <v>0</v>
      </c>
    </row>
    <row r="62" spans="1:7">
      <c r="A62" s="91" t="s">
        <v>150</v>
      </c>
      <c r="B62" s="73" t="s">
        <v>151</v>
      </c>
      <c r="C62" s="78" t="s">
        <v>142</v>
      </c>
      <c r="D62" s="84"/>
      <c r="E62" s="68">
        <v>4</v>
      </c>
      <c r="F62" s="69"/>
      <c r="G62" s="72">
        <f t="shared" si="0"/>
        <v>0</v>
      </c>
    </row>
    <row r="63" spans="1:7" ht="25.5">
      <c r="A63" s="91" t="s">
        <v>152</v>
      </c>
      <c r="B63" s="73" t="s">
        <v>153</v>
      </c>
      <c r="C63" s="78" t="s">
        <v>142</v>
      </c>
      <c r="D63" s="84"/>
      <c r="E63" s="68">
        <v>20</v>
      </c>
      <c r="F63" s="69"/>
      <c r="G63" s="72">
        <f t="shared" si="0"/>
        <v>0</v>
      </c>
    </row>
    <row r="64" spans="1:7">
      <c r="A64" s="85" t="s">
        <v>154</v>
      </c>
      <c r="B64" s="76" t="s">
        <v>155</v>
      </c>
      <c r="C64" s="67"/>
      <c r="D64" s="84"/>
      <c r="E64" s="68"/>
      <c r="F64" s="69"/>
      <c r="G64" s="72"/>
    </row>
    <row r="65" spans="1:7" ht="25.5">
      <c r="A65" s="91" t="s">
        <v>156</v>
      </c>
      <c r="B65" s="73" t="s">
        <v>157</v>
      </c>
      <c r="C65" s="78" t="s">
        <v>158</v>
      </c>
      <c r="D65" s="84"/>
      <c r="E65" s="68">
        <v>12</v>
      </c>
      <c r="F65" s="69"/>
      <c r="G65" s="72">
        <f t="shared" ref="G65:G71" si="1">ROUND(E65*F65,2)</f>
        <v>0</v>
      </c>
    </row>
    <row r="66" spans="1:7" ht="25.5">
      <c r="A66" s="91" t="s">
        <v>159</v>
      </c>
      <c r="B66" s="73" t="s">
        <v>160</v>
      </c>
      <c r="C66" s="78" t="s">
        <v>142</v>
      </c>
      <c r="D66" s="84"/>
      <c r="E66" s="68">
        <v>12</v>
      </c>
      <c r="F66" s="69"/>
      <c r="G66" s="72">
        <f t="shared" si="1"/>
        <v>0</v>
      </c>
    </row>
    <row r="67" spans="1:7" ht="25.5">
      <c r="A67" s="91" t="s">
        <v>161</v>
      </c>
      <c r="B67" s="73" t="s">
        <v>162</v>
      </c>
      <c r="C67" s="78" t="s">
        <v>158</v>
      </c>
      <c r="D67" s="84"/>
      <c r="E67" s="68">
        <v>9.1999999999999993</v>
      </c>
      <c r="F67" s="69"/>
      <c r="G67" s="72">
        <f>ROUND(E67*F67,2)</f>
        <v>0</v>
      </c>
    </row>
    <row r="68" spans="1:7">
      <c r="A68" s="91" t="s">
        <v>163</v>
      </c>
      <c r="B68" s="73" t="s">
        <v>164</v>
      </c>
      <c r="C68" s="78" t="s">
        <v>149</v>
      </c>
      <c r="D68" s="84"/>
      <c r="E68" s="68">
        <v>14</v>
      </c>
      <c r="F68" s="69"/>
      <c r="G68" s="72">
        <f>ROUND(E68*F68,2)</f>
        <v>0</v>
      </c>
    </row>
    <row r="69" spans="1:7" ht="25.5">
      <c r="A69" s="91" t="s">
        <v>165</v>
      </c>
      <c r="B69" s="73" t="s">
        <v>166</v>
      </c>
      <c r="C69" s="78" t="s">
        <v>149</v>
      </c>
      <c r="D69" s="84"/>
      <c r="E69" s="68">
        <v>12</v>
      </c>
      <c r="F69" s="69"/>
      <c r="G69" s="72">
        <f t="shared" si="1"/>
        <v>0</v>
      </c>
    </row>
    <row r="70" spans="1:7" ht="25.5">
      <c r="A70" s="91" t="s">
        <v>167</v>
      </c>
      <c r="B70" s="73" t="s">
        <v>168</v>
      </c>
      <c r="C70" s="78" t="s">
        <v>149</v>
      </c>
      <c r="D70" s="84"/>
      <c r="E70" s="68">
        <v>9</v>
      </c>
      <c r="F70" s="69"/>
      <c r="G70" s="72">
        <f t="shared" si="1"/>
        <v>0</v>
      </c>
    </row>
    <row r="71" spans="1:7">
      <c r="A71" s="89" t="s">
        <v>169</v>
      </c>
      <c r="B71" s="73" t="s">
        <v>170</v>
      </c>
      <c r="C71" s="90" t="s">
        <v>149</v>
      </c>
      <c r="D71" s="84"/>
      <c r="E71" s="102">
        <v>2.2000000000000002</v>
      </c>
      <c r="F71" s="69"/>
      <c r="G71" s="72">
        <f t="shared" si="1"/>
        <v>0</v>
      </c>
    </row>
    <row r="72" spans="1:7">
      <c r="A72" s="85" t="s">
        <v>171</v>
      </c>
      <c r="B72" s="76" t="s">
        <v>172</v>
      </c>
      <c r="C72" s="77"/>
      <c r="D72" s="84"/>
      <c r="E72" s="68"/>
      <c r="F72" s="69"/>
      <c r="G72" s="72"/>
    </row>
    <row r="73" spans="1:7">
      <c r="A73" s="91" t="s">
        <v>173</v>
      </c>
      <c r="B73" s="73" t="s">
        <v>174</v>
      </c>
      <c r="C73" s="78" t="s">
        <v>123</v>
      </c>
      <c r="D73" s="84"/>
      <c r="E73" s="68">
        <v>10</v>
      </c>
      <c r="F73" s="69"/>
      <c r="G73" s="72">
        <f>ROUND(E73*F73,2)</f>
        <v>0</v>
      </c>
    </row>
    <row r="74" spans="1:7">
      <c r="A74" s="91" t="s">
        <v>175</v>
      </c>
      <c r="B74" s="73" t="s">
        <v>176</v>
      </c>
      <c r="C74" s="78" t="s">
        <v>123</v>
      </c>
      <c r="D74" s="84"/>
      <c r="E74" s="68">
        <v>10</v>
      </c>
      <c r="F74" s="69"/>
      <c r="G74" s="72">
        <f>ROUND(E74*F74,2)</f>
        <v>0</v>
      </c>
    </row>
    <row r="75" spans="1:7">
      <c r="A75" s="91" t="s">
        <v>177</v>
      </c>
      <c r="B75" s="73" t="s">
        <v>178</v>
      </c>
      <c r="C75" s="78" t="s">
        <v>123</v>
      </c>
      <c r="D75" s="84"/>
      <c r="E75" s="68">
        <v>4</v>
      </c>
      <c r="F75" s="69"/>
      <c r="G75" s="72">
        <f>ROUND(E75*F75,2)</f>
        <v>0</v>
      </c>
    </row>
    <row r="76" spans="1:7">
      <c r="A76" s="91" t="s">
        <v>179</v>
      </c>
      <c r="B76" s="73" t="s">
        <v>180</v>
      </c>
      <c r="C76" s="78" t="s">
        <v>123</v>
      </c>
      <c r="D76" s="84"/>
      <c r="E76" s="68">
        <v>4</v>
      </c>
      <c r="F76" s="69"/>
      <c r="G76" s="72">
        <f>ROUND(E76*F76,2)</f>
        <v>0</v>
      </c>
    </row>
    <row r="77" spans="1:7">
      <c r="A77" s="70"/>
      <c r="B77" s="66" t="s">
        <v>55</v>
      </c>
      <c r="C77" s="67"/>
      <c r="D77" s="67"/>
      <c r="E77" s="68"/>
      <c r="F77" s="69"/>
      <c r="G77" s="80">
        <f>SUM(G58:G76)</f>
        <v>0</v>
      </c>
    </row>
    <row r="78" spans="1:7">
      <c r="A78" s="70"/>
      <c r="B78" s="66"/>
      <c r="C78" s="67"/>
      <c r="D78" s="67"/>
      <c r="E78" s="68"/>
      <c r="F78" s="69"/>
      <c r="G78" s="81"/>
    </row>
    <row r="79" spans="1:7">
      <c r="A79" s="85" t="s">
        <v>181</v>
      </c>
      <c r="B79" s="76" t="s">
        <v>182</v>
      </c>
      <c r="C79" s="67"/>
      <c r="D79" s="67"/>
      <c r="E79" s="68"/>
      <c r="F79" s="69"/>
      <c r="G79" s="81"/>
    </row>
    <row r="80" spans="1:7">
      <c r="A80" s="85" t="s">
        <v>183</v>
      </c>
      <c r="B80" s="76" t="s">
        <v>184</v>
      </c>
      <c r="C80" s="67"/>
      <c r="D80" s="67"/>
      <c r="E80" s="68"/>
      <c r="F80" s="69"/>
      <c r="G80" s="81"/>
    </row>
    <row r="81" spans="1:7">
      <c r="A81" s="91" t="s">
        <v>185</v>
      </c>
      <c r="B81" s="73" t="s">
        <v>186</v>
      </c>
      <c r="C81" s="78" t="s">
        <v>123</v>
      </c>
      <c r="D81" s="67"/>
      <c r="E81" s="68">
        <v>16</v>
      </c>
      <c r="F81" s="69"/>
      <c r="G81" s="72">
        <f>ROUND(E81*F81,2)</f>
        <v>0</v>
      </c>
    </row>
    <row r="82" spans="1:7">
      <c r="A82" s="91" t="s">
        <v>187</v>
      </c>
      <c r="B82" s="73" t="s">
        <v>188</v>
      </c>
      <c r="C82" s="78" t="s">
        <v>123</v>
      </c>
      <c r="D82" s="67"/>
      <c r="E82" s="68">
        <f>1.4*2.3+0.33*2.3*16</f>
        <v>15.364000000000001</v>
      </c>
      <c r="F82" s="69"/>
      <c r="G82" s="72">
        <f>ROUND(E82*F82,2)</f>
        <v>0</v>
      </c>
    </row>
    <row r="83" spans="1:7">
      <c r="A83" s="91"/>
      <c r="B83" s="66" t="s">
        <v>55</v>
      </c>
      <c r="C83" s="67"/>
      <c r="D83" s="67"/>
      <c r="E83" s="68"/>
      <c r="F83" s="69"/>
      <c r="G83" s="80">
        <f>SUM(G81:G82)</f>
        <v>0</v>
      </c>
    </row>
    <row r="84" spans="1:7">
      <c r="A84" s="91"/>
      <c r="B84" s="73"/>
      <c r="C84" s="78"/>
      <c r="D84" s="67"/>
      <c r="E84" s="68"/>
      <c r="F84" s="69"/>
      <c r="G84" s="81"/>
    </row>
    <row r="85" spans="1:7" ht="13.15" customHeight="1">
      <c r="A85" s="82" t="s">
        <v>189</v>
      </c>
      <c r="B85" s="83" t="s">
        <v>190</v>
      </c>
      <c r="C85" s="84"/>
      <c r="D85" s="84"/>
      <c r="E85" s="68"/>
      <c r="F85" s="69"/>
      <c r="G85" s="69"/>
    </row>
    <row r="86" spans="1:7" ht="13.15" customHeight="1">
      <c r="A86" s="85" t="s">
        <v>191</v>
      </c>
      <c r="B86" s="76" t="s">
        <v>192</v>
      </c>
      <c r="C86" s="84"/>
      <c r="D86" s="84"/>
      <c r="E86" s="68"/>
      <c r="F86" s="69"/>
      <c r="G86" s="69"/>
    </row>
    <row r="87" spans="1:7">
      <c r="A87" s="91" t="s">
        <v>193</v>
      </c>
      <c r="B87" s="73" t="s">
        <v>194</v>
      </c>
      <c r="C87" s="78" t="s">
        <v>123</v>
      </c>
      <c r="D87" s="84"/>
      <c r="E87" s="68">
        <v>5</v>
      </c>
      <c r="F87" s="69"/>
      <c r="G87" s="72">
        <f>ROUND(E87*F87,2)</f>
        <v>0</v>
      </c>
    </row>
    <row r="88" spans="1:7">
      <c r="A88" s="70"/>
      <c r="B88" s="66" t="s">
        <v>55</v>
      </c>
      <c r="C88" s="67"/>
      <c r="D88" s="67"/>
      <c r="E88" s="68"/>
      <c r="F88" s="69"/>
      <c r="G88" s="80">
        <f>SUM(G87:G87)</f>
        <v>0</v>
      </c>
    </row>
    <row r="89" spans="1:7">
      <c r="A89" s="70"/>
      <c r="B89" s="66"/>
      <c r="C89" s="67"/>
      <c r="D89" s="67"/>
      <c r="E89" s="68"/>
      <c r="F89" s="69"/>
      <c r="G89" s="81"/>
    </row>
    <row r="90" spans="1:7">
      <c r="A90" s="85" t="s">
        <v>195</v>
      </c>
      <c r="B90" s="76" t="s">
        <v>196</v>
      </c>
      <c r="C90" s="78"/>
      <c r="D90" s="84"/>
      <c r="E90" s="68"/>
      <c r="F90" s="69"/>
      <c r="G90" s="72"/>
    </row>
    <row r="91" spans="1:7">
      <c r="A91" s="85" t="s">
        <v>197</v>
      </c>
      <c r="B91" s="76" t="s">
        <v>198</v>
      </c>
      <c r="C91" s="78"/>
      <c r="D91" s="84"/>
      <c r="E91" s="68"/>
      <c r="F91" s="69"/>
      <c r="G91" s="72"/>
    </row>
    <row r="92" spans="1:7" ht="25.5">
      <c r="A92" s="89" t="s">
        <v>199</v>
      </c>
      <c r="B92" s="73" t="s">
        <v>200</v>
      </c>
      <c r="C92" s="90" t="s">
        <v>149</v>
      </c>
      <c r="D92" s="84"/>
      <c r="E92" s="102">
        <v>2.2000000000000002</v>
      </c>
      <c r="F92" s="69"/>
      <c r="G92" s="72">
        <f>ROUND(E92*F92,2)</f>
        <v>0</v>
      </c>
    </row>
    <row r="93" spans="1:7">
      <c r="A93" s="70"/>
      <c r="B93" s="66" t="s">
        <v>55</v>
      </c>
      <c r="C93" s="67"/>
      <c r="D93" s="67"/>
      <c r="E93" s="68"/>
      <c r="F93" s="69"/>
      <c r="G93" s="80">
        <f>SUM(G92:G92)</f>
        <v>0</v>
      </c>
    </row>
    <row r="94" spans="1:7">
      <c r="A94" s="70"/>
      <c r="B94" s="66"/>
      <c r="C94" s="67"/>
      <c r="D94" s="87"/>
      <c r="E94" s="68"/>
      <c r="F94" s="69"/>
      <c r="G94" s="81"/>
    </row>
    <row r="95" spans="1:7">
      <c r="A95" s="85" t="s">
        <v>201</v>
      </c>
      <c r="B95" s="76" t="s">
        <v>202</v>
      </c>
      <c r="C95" s="68"/>
      <c r="D95" s="87"/>
      <c r="E95" s="68"/>
      <c r="F95" s="69"/>
      <c r="G95" s="69"/>
    </row>
    <row r="96" spans="1:7">
      <c r="A96" s="92" t="s">
        <v>203</v>
      </c>
      <c r="B96" s="76" t="s">
        <v>204</v>
      </c>
      <c r="C96" s="68"/>
      <c r="D96" s="77"/>
      <c r="E96" s="68"/>
      <c r="F96" s="69"/>
      <c r="G96" s="69"/>
    </row>
    <row r="97" spans="1:7">
      <c r="A97" s="93" t="s">
        <v>205</v>
      </c>
      <c r="B97" s="93" t="s">
        <v>297</v>
      </c>
      <c r="C97" s="78" t="s">
        <v>149</v>
      </c>
      <c r="D97" s="77"/>
      <c r="E97" s="68">
        <v>27</v>
      </c>
      <c r="F97" s="69"/>
      <c r="G97" s="72">
        <f>ROUND(E97*F97,2)</f>
        <v>0</v>
      </c>
    </row>
    <row r="98" spans="1:7">
      <c r="A98" s="93" t="s">
        <v>206</v>
      </c>
      <c r="B98" s="93" t="s">
        <v>299</v>
      </c>
      <c r="C98" s="78" t="s">
        <v>149</v>
      </c>
      <c r="D98" s="77"/>
      <c r="E98" s="68">
        <v>10</v>
      </c>
      <c r="F98" s="69"/>
      <c r="G98" s="72">
        <f>ROUND(E98*F98,2)</f>
        <v>0</v>
      </c>
    </row>
    <row r="99" spans="1:7">
      <c r="A99" s="93" t="s">
        <v>298</v>
      </c>
      <c r="B99" s="93" t="s">
        <v>207</v>
      </c>
      <c r="C99" s="78" t="s">
        <v>60</v>
      </c>
      <c r="D99" s="77"/>
      <c r="E99" s="68">
        <v>1</v>
      </c>
      <c r="F99" s="69"/>
      <c r="G99" s="72">
        <f t="shared" ref="G99:G102" si="2">ROUND(E99*F99,2)</f>
        <v>0</v>
      </c>
    </row>
    <row r="100" spans="1:7">
      <c r="A100" s="92" t="s">
        <v>208</v>
      </c>
      <c r="B100" s="76" t="s">
        <v>209</v>
      </c>
      <c r="C100" s="78"/>
      <c r="D100" s="77"/>
      <c r="E100" s="42"/>
      <c r="F100" s="69"/>
      <c r="G100" s="69"/>
    </row>
    <row r="101" spans="1:7" ht="15.75" customHeight="1">
      <c r="A101" s="93" t="s">
        <v>210</v>
      </c>
      <c r="B101" s="93" t="s">
        <v>211</v>
      </c>
      <c r="C101" s="78" t="s">
        <v>142</v>
      </c>
      <c r="D101" s="77"/>
      <c r="E101" s="68">
        <v>2</v>
      </c>
      <c r="F101" s="69"/>
      <c r="G101" s="72">
        <f t="shared" si="2"/>
        <v>0</v>
      </c>
    </row>
    <row r="102" spans="1:7">
      <c r="A102" s="93" t="s">
        <v>212</v>
      </c>
      <c r="B102" s="93" t="s">
        <v>300</v>
      </c>
      <c r="C102" s="78" t="s">
        <v>60</v>
      </c>
      <c r="D102" s="77"/>
      <c r="E102" s="68">
        <v>1</v>
      </c>
      <c r="F102" s="69"/>
      <c r="G102" s="72">
        <f t="shared" si="2"/>
        <v>0</v>
      </c>
    </row>
    <row r="103" spans="1:7">
      <c r="A103" s="65"/>
      <c r="B103" s="66" t="s">
        <v>55</v>
      </c>
      <c r="C103" s="90"/>
      <c r="D103" s="87"/>
      <c r="E103" s="68"/>
      <c r="F103" s="69"/>
      <c r="G103" s="80">
        <f>SUM(G97:G102)</f>
        <v>0</v>
      </c>
    </row>
    <row r="104" spans="1:7">
      <c r="A104" s="65"/>
      <c r="B104" s="66"/>
      <c r="C104" s="90"/>
      <c r="D104" s="87"/>
      <c r="E104" s="68"/>
      <c r="F104" s="69"/>
      <c r="G104" s="81"/>
    </row>
    <row r="105" spans="1:7">
      <c r="A105" s="70"/>
      <c r="B105" s="76" t="s">
        <v>213</v>
      </c>
      <c r="C105" s="67"/>
      <c r="D105" s="67"/>
      <c r="E105" s="68"/>
      <c r="F105" s="69"/>
      <c r="G105" s="81"/>
    </row>
    <row r="106" spans="1:7">
      <c r="A106" s="85" t="s">
        <v>214</v>
      </c>
      <c r="C106" s="68"/>
      <c r="D106" s="87"/>
      <c r="E106" s="68"/>
      <c r="F106" s="69"/>
      <c r="G106" s="69"/>
    </row>
    <row r="107" spans="1:7">
      <c r="A107" s="92" t="s">
        <v>215</v>
      </c>
      <c r="B107" s="76" t="s">
        <v>216</v>
      </c>
      <c r="C107" s="68"/>
      <c r="D107" s="77"/>
      <c r="E107" s="68"/>
      <c r="F107" s="69"/>
      <c r="G107" s="69"/>
    </row>
    <row r="108" spans="1:7" ht="25.5">
      <c r="A108" s="93" t="s">
        <v>217</v>
      </c>
      <c r="B108" s="93" t="s">
        <v>218</v>
      </c>
      <c r="C108" s="78" t="s">
        <v>60</v>
      </c>
      <c r="D108" s="77"/>
      <c r="E108" s="68">
        <v>1</v>
      </c>
      <c r="F108" s="69"/>
      <c r="G108" s="72">
        <f>ROUND(E108*F108,2)</f>
        <v>0</v>
      </c>
    </row>
    <row r="109" spans="1:7" ht="25.5">
      <c r="A109" s="93" t="s">
        <v>219</v>
      </c>
      <c r="B109" s="93" t="s">
        <v>304</v>
      </c>
      <c r="C109" s="78" t="s">
        <v>60</v>
      </c>
      <c r="D109" s="77"/>
      <c r="E109" s="120">
        <v>1</v>
      </c>
      <c r="F109" s="69"/>
      <c r="G109" s="72">
        <f>ROUND(E109*F109,2)</f>
        <v>0</v>
      </c>
    </row>
    <row r="110" spans="1:7" ht="25.5">
      <c r="A110" s="93" t="s">
        <v>220</v>
      </c>
      <c r="B110" s="93" t="s">
        <v>221</v>
      </c>
      <c r="C110" s="78" t="s">
        <v>60</v>
      </c>
      <c r="D110" s="77"/>
      <c r="E110" s="120">
        <v>1</v>
      </c>
      <c r="F110" s="69"/>
      <c r="G110" s="72">
        <f>ROUND(E110*F110,2)</f>
        <v>0</v>
      </c>
    </row>
    <row r="111" spans="1:7">
      <c r="A111" s="93"/>
      <c r="B111" s="93"/>
      <c r="C111" s="78"/>
      <c r="D111" s="77"/>
      <c r="E111" s="120"/>
      <c r="F111" s="69"/>
      <c r="G111" s="72"/>
    </row>
    <row r="112" spans="1:7">
      <c r="A112" s="92" t="s">
        <v>222</v>
      </c>
      <c r="B112" s="76" t="s">
        <v>223</v>
      </c>
      <c r="C112" s="78"/>
      <c r="D112" s="77"/>
      <c r="E112" s="42"/>
      <c r="F112" s="69"/>
      <c r="G112" s="69"/>
    </row>
    <row r="113" spans="1:7" ht="25.5">
      <c r="A113" s="93" t="s">
        <v>224</v>
      </c>
      <c r="B113" s="93" t="s">
        <v>225</v>
      </c>
      <c r="C113" s="78" t="s">
        <v>60</v>
      </c>
      <c r="D113" s="77"/>
      <c r="E113" s="68">
        <v>1</v>
      </c>
      <c r="F113" s="69"/>
      <c r="G113" s="72">
        <f>ROUND(E113*F113,2)</f>
        <v>0</v>
      </c>
    </row>
    <row r="114" spans="1:7">
      <c r="A114" s="93" t="s">
        <v>226</v>
      </c>
      <c r="B114" s="93" t="s">
        <v>227</v>
      </c>
      <c r="C114" s="78" t="s">
        <v>142</v>
      </c>
      <c r="D114" s="77"/>
      <c r="E114" s="68">
        <v>5</v>
      </c>
      <c r="F114" s="69"/>
      <c r="G114" s="72">
        <f>ROUND(E114*F114,2)</f>
        <v>0</v>
      </c>
    </row>
    <row r="115" spans="1:7">
      <c r="A115" s="65"/>
      <c r="B115" s="66" t="s">
        <v>55</v>
      </c>
      <c r="C115" s="90"/>
      <c r="D115" s="87"/>
      <c r="E115" s="68"/>
      <c r="F115" s="69"/>
      <c r="G115" s="80">
        <f>SUM(G108:G114)</f>
        <v>0</v>
      </c>
    </row>
    <row r="116" spans="1:7">
      <c r="A116" s="70"/>
      <c r="B116" s="66"/>
      <c r="C116" s="67"/>
      <c r="D116" s="67"/>
      <c r="E116" s="68"/>
      <c r="F116" s="69"/>
      <c r="G116" s="81"/>
    </row>
    <row r="117" spans="1:7">
      <c r="A117" s="70"/>
      <c r="B117" s="66"/>
      <c r="C117" s="67"/>
      <c r="D117" s="67"/>
      <c r="E117" s="68"/>
      <c r="F117" s="69"/>
      <c r="G117" s="81"/>
    </row>
    <row r="118" spans="1:7" s="54" customFormat="1" ht="12.75" customHeight="1">
      <c r="A118" s="76">
        <v>18</v>
      </c>
      <c r="B118" s="76" t="s">
        <v>228</v>
      </c>
      <c r="C118" s="86"/>
      <c r="D118" s="77"/>
      <c r="E118" s="68"/>
      <c r="F118" s="69"/>
      <c r="G118" s="72"/>
    </row>
    <row r="119" spans="1:7" s="54" customFormat="1">
      <c r="A119" s="76" t="s">
        <v>229</v>
      </c>
      <c r="B119" s="76" t="s">
        <v>230</v>
      </c>
      <c r="C119" s="86"/>
      <c r="D119" s="86"/>
      <c r="E119" s="68"/>
      <c r="F119" s="69"/>
      <c r="G119" s="72"/>
    </row>
    <row r="120" spans="1:7" s="54" customFormat="1">
      <c r="A120" s="73" t="s">
        <v>231</v>
      </c>
      <c r="B120" s="73" t="s">
        <v>232</v>
      </c>
      <c r="C120" s="86" t="s">
        <v>87</v>
      </c>
      <c r="D120" s="86"/>
      <c r="E120" s="68">
        <v>16</v>
      </c>
      <c r="F120" s="69"/>
      <c r="G120" s="72">
        <f t="shared" ref="G120" si="3">ROUND(E120*F120,2)</f>
        <v>0</v>
      </c>
    </row>
    <row r="121" spans="1:7" s="54" customFormat="1" ht="25.5">
      <c r="A121" s="73" t="s">
        <v>233</v>
      </c>
      <c r="B121" s="73" t="s">
        <v>234</v>
      </c>
      <c r="C121" s="86" t="s">
        <v>60</v>
      </c>
      <c r="D121" s="86"/>
      <c r="E121" s="68">
        <v>1</v>
      </c>
      <c r="F121" s="69"/>
      <c r="G121" s="72">
        <f t="shared" ref="G121" si="4">ROUND(E121*F121,2)</f>
        <v>0</v>
      </c>
    </row>
    <row r="122" spans="1:7" s="54" customFormat="1" ht="25.5">
      <c r="A122" s="76" t="s">
        <v>235</v>
      </c>
      <c r="B122" s="76" t="s">
        <v>236</v>
      </c>
      <c r="C122" s="86"/>
      <c r="D122" s="86"/>
      <c r="E122" s="68"/>
      <c r="F122" s="69"/>
      <c r="G122" s="72"/>
    </row>
    <row r="123" spans="1:7" s="54" customFormat="1" ht="25.5">
      <c r="A123" s="73" t="s">
        <v>237</v>
      </c>
      <c r="B123" s="73" t="s">
        <v>238</v>
      </c>
      <c r="C123" s="86" t="s">
        <v>60</v>
      </c>
      <c r="D123" s="86"/>
      <c r="E123" s="78">
        <v>1</v>
      </c>
      <c r="F123" s="69"/>
      <c r="G123" s="72">
        <f>ROUND(E123*F123,2)</f>
        <v>0</v>
      </c>
    </row>
    <row r="124" spans="1:7" s="54" customFormat="1">
      <c r="A124" s="73" t="s">
        <v>239</v>
      </c>
      <c r="B124" s="73" t="s">
        <v>240</v>
      </c>
      <c r="C124" s="86" t="s">
        <v>87</v>
      </c>
      <c r="D124" s="86"/>
      <c r="E124" s="78">
        <v>1</v>
      </c>
      <c r="F124" s="69"/>
      <c r="G124" s="72">
        <f>ROUND(E124*F124,2)</f>
        <v>0</v>
      </c>
    </row>
    <row r="125" spans="1:7" s="54" customFormat="1">
      <c r="A125" s="73" t="s">
        <v>241</v>
      </c>
      <c r="B125" s="73" t="s">
        <v>242</v>
      </c>
      <c r="C125" s="86" t="s">
        <v>87</v>
      </c>
      <c r="D125" s="86"/>
      <c r="E125" s="78">
        <v>1</v>
      </c>
      <c r="F125" s="69"/>
      <c r="G125" s="72">
        <f>ROUND(E125*F125,2)</f>
        <v>0</v>
      </c>
    </row>
    <row r="126" spans="1:7" s="54" customFormat="1">
      <c r="A126" s="73" t="s">
        <v>243</v>
      </c>
      <c r="B126" s="73" t="s">
        <v>244</v>
      </c>
      <c r="C126" s="86" t="s">
        <v>87</v>
      </c>
      <c r="D126" s="86"/>
      <c r="E126" s="78">
        <v>1</v>
      </c>
      <c r="F126" s="69"/>
      <c r="G126" s="72">
        <f>ROUND(E126*F126,2)</f>
        <v>0</v>
      </c>
    </row>
    <row r="127" spans="1:7" s="54" customFormat="1">
      <c r="A127" s="73" t="s">
        <v>245</v>
      </c>
      <c r="B127" s="73" t="s">
        <v>246</v>
      </c>
      <c r="C127" s="86" t="s">
        <v>87</v>
      </c>
      <c r="D127" s="86"/>
      <c r="E127" s="78">
        <v>16</v>
      </c>
      <c r="F127" s="69"/>
      <c r="G127" s="72">
        <f>ROUND(E127*F127,2)</f>
        <v>0</v>
      </c>
    </row>
    <row r="128" spans="1:7" s="54" customFormat="1">
      <c r="A128" s="76" t="s">
        <v>247</v>
      </c>
      <c r="B128" s="76" t="s">
        <v>248</v>
      </c>
      <c r="C128" s="86"/>
      <c r="D128" s="86"/>
      <c r="E128" s="78"/>
      <c r="F128" s="69"/>
      <c r="G128" s="72"/>
    </row>
    <row r="129" spans="1:7" s="54" customFormat="1" ht="25.5">
      <c r="A129" s="73" t="s">
        <v>249</v>
      </c>
      <c r="B129" s="73" t="s">
        <v>250</v>
      </c>
      <c r="C129" s="86" t="s">
        <v>87</v>
      </c>
      <c r="D129" s="86"/>
      <c r="E129" s="78">
        <v>2</v>
      </c>
      <c r="F129" s="69"/>
      <c r="G129" s="72">
        <f>ROUND(E129*F129,2)</f>
        <v>0</v>
      </c>
    </row>
    <row r="130" spans="1:7" s="54" customFormat="1" ht="25.5">
      <c r="A130" s="73" t="s">
        <v>251</v>
      </c>
      <c r="B130" s="73" t="s">
        <v>252</v>
      </c>
      <c r="C130" s="86" t="s">
        <v>87</v>
      </c>
      <c r="D130" s="86"/>
      <c r="E130" s="78">
        <v>5</v>
      </c>
      <c r="F130" s="69"/>
      <c r="G130" s="72">
        <f>ROUND(E130*F130,2)</f>
        <v>0</v>
      </c>
    </row>
    <row r="131" spans="1:7" s="54" customFormat="1">
      <c r="A131" s="76" t="s">
        <v>253</v>
      </c>
      <c r="B131" s="76" t="s">
        <v>254</v>
      </c>
      <c r="C131" s="86"/>
      <c r="D131" s="86"/>
      <c r="E131" s="78"/>
      <c r="F131" s="69"/>
      <c r="G131" s="72"/>
    </row>
    <row r="132" spans="1:7" s="54" customFormat="1">
      <c r="A132" s="73" t="s">
        <v>255</v>
      </c>
      <c r="B132" s="73" t="s">
        <v>256</v>
      </c>
      <c r="C132" s="86" t="s">
        <v>60</v>
      </c>
      <c r="D132" s="86"/>
      <c r="E132" s="78">
        <v>1</v>
      </c>
      <c r="F132" s="69"/>
      <c r="G132" s="72">
        <f>ROUND(E132*F132,2)</f>
        <v>0</v>
      </c>
    </row>
    <row r="133" spans="1:7">
      <c r="A133" s="70"/>
      <c r="B133" s="66" t="s">
        <v>55</v>
      </c>
      <c r="C133" s="87"/>
      <c r="D133" s="86"/>
      <c r="E133" s="78"/>
      <c r="F133" s="69"/>
      <c r="G133" s="95">
        <f>SUM(G119:G132)</f>
        <v>0</v>
      </c>
    </row>
    <row r="134" spans="1:7">
      <c r="A134" s="70"/>
      <c r="B134" s="66"/>
      <c r="C134" s="87"/>
      <c r="D134" s="86"/>
      <c r="E134" s="78"/>
      <c r="F134" s="69"/>
      <c r="G134" s="96"/>
    </row>
    <row r="135" spans="1:7" ht="25.5">
      <c r="A135" s="85" t="s">
        <v>257</v>
      </c>
      <c r="B135" s="76" t="s">
        <v>258</v>
      </c>
      <c r="C135" s="68"/>
      <c r="D135" s="87"/>
      <c r="E135" s="78"/>
      <c r="F135" s="69"/>
      <c r="G135" s="69"/>
    </row>
    <row r="136" spans="1:7">
      <c r="A136" s="92" t="s">
        <v>259</v>
      </c>
      <c r="B136" s="76" t="s">
        <v>260</v>
      </c>
      <c r="C136" s="68"/>
      <c r="D136" s="77"/>
      <c r="E136" s="78"/>
      <c r="F136" s="69"/>
      <c r="G136" s="69"/>
    </row>
    <row r="137" spans="1:7">
      <c r="A137" s="93" t="s">
        <v>261</v>
      </c>
      <c r="B137" s="93" t="s">
        <v>262</v>
      </c>
      <c r="C137" s="78" t="s">
        <v>60</v>
      </c>
      <c r="D137" s="77"/>
      <c r="E137" s="87">
        <v>1</v>
      </c>
      <c r="F137" s="69"/>
      <c r="G137" s="72">
        <f>ROUND(E137*F137,2)</f>
        <v>0</v>
      </c>
    </row>
    <row r="138" spans="1:7">
      <c r="A138" s="93" t="s">
        <v>263</v>
      </c>
      <c r="B138" s="93" t="s">
        <v>264</v>
      </c>
      <c r="C138" s="78" t="s">
        <v>60</v>
      </c>
      <c r="D138" s="77"/>
      <c r="E138" s="68">
        <v>1</v>
      </c>
      <c r="F138" s="69"/>
      <c r="G138" s="72">
        <f>ROUND(E138*F138,2)</f>
        <v>0</v>
      </c>
    </row>
    <row r="139" spans="1:7">
      <c r="A139" s="93" t="s">
        <v>265</v>
      </c>
      <c r="B139" s="93" t="s">
        <v>266</v>
      </c>
      <c r="C139" s="78" t="s">
        <v>60</v>
      </c>
      <c r="D139" s="94"/>
      <c r="E139" s="68">
        <v>1</v>
      </c>
      <c r="F139" s="69"/>
      <c r="G139" s="72">
        <f>ROUND(E139*F139,2)</f>
        <v>0</v>
      </c>
    </row>
    <row r="140" spans="1:7">
      <c r="A140" s="93" t="s">
        <v>267</v>
      </c>
      <c r="B140" s="93" t="s">
        <v>268</v>
      </c>
      <c r="C140" s="78" t="s">
        <v>60</v>
      </c>
      <c r="D140" s="94"/>
      <c r="E140" s="68">
        <v>1</v>
      </c>
      <c r="F140" s="69"/>
      <c r="G140" s="72">
        <f>ROUND(E140*F140,2)</f>
        <v>0</v>
      </c>
    </row>
    <row r="141" spans="1:7">
      <c r="A141" s="65"/>
      <c r="B141" s="66" t="s">
        <v>55</v>
      </c>
      <c r="C141" s="90"/>
      <c r="D141" s="87"/>
      <c r="E141" s="68"/>
      <c r="F141" s="69"/>
      <c r="G141" s="80">
        <f>SUM(G137:G140)</f>
        <v>0</v>
      </c>
    </row>
    <row r="142" spans="1:7">
      <c r="A142" s="70"/>
      <c r="B142" s="66"/>
      <c r="C142" s="87"/>
      <c r="D142" s="86"/>
      <c r="E142" s="68"/>
      <c r="F142" s="69"/>
      <c r="G142" s="96"/>
    </row>
    <row r="143" spans="1:7">
      <c r="A143" s="97"/>
      <c r="B143" s="14" t="s">
        <v>269</v>
      </c>
      <c r="C143" s="98"/>
      <c r="D143" s="98"/>
      <c r="E143" s="99"/>
      <c r="F143" s="98"/>
      <c r="G143" s="100">
        <f>SUM(G7:G142)/2</f>
        <v>0</v>
      </c>
    </row>
    <row r="145" spans="5:5">
      <c r="E145" s="132"/>
    </row>
  </sheetData>
  <mergeCells count="1">
    <mergeCell ref="A1:G4"/>
  </mergeCells>
  <pageMargins left="0.78740157480314965" right="0.39370078740157483" top="0.98425196850393704" bottom="0.98425196850393704" header="0.31496062992125984" footer="0.31496062992125984"/>
  <pageSetup paperSize="9" scale="90" firstPageNumber="10" orientation="portrait" r:id="rId1"/>
  <headerFooter>
    <oddHeader>&amp;LNFBR0467
Oslo Plads Syd trappe til perron og spor 12
&amp;RTilbudsliste (TBL)
Side &amp;P
Rev. 1.0</oddHeader>
    <evenHeader>&amp;LBRORENOVERING I VORDINGBORG KOMMUNE 2015&amp;RTilbudsliste (TBL)
Side &amp;P
Rev. 1.0</even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7ABB9-C7DE-4BA7-829D-88F0481C04EF}">
  <dimension ref="A1:G22"/>
  <sheetViews>
    <sheetView view="pageLayout" zoomScale="85" zoomScaleNormal="100" zoomScaleSheetLayoutView="100" zoomScalePageLayoutView="85" workbookViewId="0">
      <selection activeCell="C24" sqref="C24"/>
    </sheetView>
  </sheetViews>
  <sheetFormatPr defaultColWidth="9.140625" defaultRowHeight="12.75"/>
  <cols>
    <col min="1" max="1" width="10.7109375" style="13" customWidth="1"/>
    <col min="2" max="2" width="40.28515625" style="13" customWidth="1"/>
    <col min="3" max="3" width="6.7109375" style="13" bestFit="1" customWidth="1"/>
    <col min="4" max="4" width="10.42578125" style="43" customWidth="1"/>
    <col min="5" max="5" width="9" style="13" customWidth="1"/>
    <col min="6" max="6" width="9.7109375" style="13" customWidth="1"/>
    <col min="7" max="7" width="10.140625" style="13" customWidth="1"/>
    <col min="8" max="16384" width="9.140625" style="13"/>
  </cols>
  <sheetData>
    <row r="1" spans="1:7" ht="13.15" customHeight="1">
      <c r="A1" s="123" t="s">
        <v>270</v>
      </c>
      <c r="B1" s="124"/>
      <c r="C1" s="124"/>
      <c r="D1" s="124"/>
      <c r="E1" s="124"/>
      <c r="F1" s="124"/>
      <c r="G1" s="125"/>
    </row>
    <row r="2" spans="1:7">
      <c r="A2" s="126"/>
      <c r="B2" s="127"/>
      <c r="C2" s="127"/>
      <c r="D2" s="127"/>
      <c r="E2" s="127"/>
      <c r="F2" s="127"/>
      <c r="G2" s="128"/>
    </row>
    <row r="3" spans="1:7">
      <c r="A3" s="126"/>
      <c r="B3" s="127"/>
      <c r="C3" s="127"/>
      <c r="D3" s="127"/>
      <c r="E3" s="127"/>
      <c r="F3" s="127"/>
      <c r="G3" s="128"/>
    </row>
    <row r="4" spans="1:7">
      <c r="A4" s="129"/>
      <c r="B4" s="130"/>
      <c r="C4" s="130"/>
      <c r="D4" s="130"/>
      <c r="E4" s="130"/>
      <c r="F4" s="130"/>
      <c r="G4" s="131"/>
    </row>
    <row r="5" spans="1:7" ht="25.5">
      <c r="A5" s="14" t="s">
        <v>271</v>
      </c>
      <c r="B5" s="15" t="s">
        <v>50</v>
      </c>
      <c r="C5" s="41" t="s">
        <v>51</v>
      </c>
      <c r="D5" s="44" t="s">
        <v>52</v>
      </c>
      <c r="E5" s="40" t="s">
        <v>53</v>
      </c>
      <c r="F5" s="41" t="s">
        <v>54</v>
      </c>
      <c r="G5" s="41" t="s">
        <v>55</v>
      </c>
    </row>
    <row r="6" spans="1:7" ht="12.75" customHeight="1">
      <c r="A6" s="107">
        <v>20</v>
      </c>
      <c r="B6" s="61" t="s">
        <v>272</v>
      </c>
      <c r="C6" s="62"/>
      <c r="D6" s="62"/>
      <c r="E6" s="63"/>
      <c r="F6" s="108"/>
      <c r="G6" s="109"/>
    </row>
    <row r="7" spans="1:7">
      <c r="A7" s="65" t="s">
        <v>273</v>
      </c>
      <c r="B7" s="66" t="s">
        <v>274</v>
      </c>
      <c r="C7" s="78"/>
      <c r="D7" s="67"/>
      <c r="E7" s="110"/>
      <c r="F7" s="111"/>
      <c r="G7" s="109"/>
    </row>
    <row r="8" spans="1:7" ht="25.5">
      <c r="A8" s="70" t="s">
        <v>275</v>
      </c>
      <c r="B8" s="73" t="s">
        <v>276</v>
      </c>
      <c r="C8" s="67" t="s">
        <v>277</v>
      </c>
      <c r="D8" s="112" t="s">
        <v>64</v>
      </c>
      <c r="E8" s="71">
        <v>50</v>
      </c>
      <c r="F8" s="111"/>
      <c r="G8" s="113">
        <f>E8*F8</f>
        <v>0</v>
      </c>
    </row>
    <row r="9" spans="1:7" ht="25.5">
      <c r="A9" s="70" t="s">
        <v>278</v>
      </c>
      <c r="B9" s="73" t="s">
        <v>279</v>
      </c>
      <c r="C9" s="67" t="s">
        <v>277</v>
      </c>
      <c r="D9" s="112" t="s">
        <v>64</v>
      </c>
      <c r="E9" s="68">
        <v>50</v>
      </c>
      <c r="F9" s="111"/>
      <c r="G9" s="113">
        <f t="shared" ref="G9:G17" si="0">E9*F9</f>
        <v>0</v>
      </c>
    </row>
    <row r="10" spans="1:7" ht="25.5">
      <c r="A10" s="70" t="s">
        <v>280</v>
      </c>
      <c r="B10" s="73" t="s">
        <v>281</v>
      </c>
      <c r="C10" s="67" t="s">
        <v>277</v>
      </c>
      <c r="D10" s="112" t="s">
        <v>64</v>
      </c>
      <c r="E10" s="71">
        <v>100</v>
      </c>
      <c r="F10" s="111"/>
      <c r="G10" s="113">
        <f t="shared" si="0"/>
        <v>0</v>
      </c>
    </row>
    <row r="11" spans="1:7" ht="25.5">
      <c r="A11" s="70" t="s">
        <v>282</v>
      </c>
      <c r="B11" s="73" t="s">
        <v>283</v>
      </c>
      <c r="C11" s="67" t="s">
        <v>277</v>
      </c>
      <c r="D11" s="112" t="s">
        <v>64</v>
      </c>
      <c r="E11" s="71">
        <v>100</v>
      </c>
      <c r="F11" s="111"/>
      <c r="G11" s="113">
        <f t="shared" si="0"/>
        <v>0</v>
      </c>
    </row>
    <row r="12" spans="1:7" ht="25.5">
      <c r="A12" s="70" t="s">
        <v>284</v>
      </c>
      <c r="B12" s="73" t="s">
        <v>285</v>
      </c>
      <c r="C12" s="67" t="s">
        <v>277</v>
      </c>
      <c r="D12" s="112" t="s">
        <v>64</v>
      </c>
      <c r="E12" s="71">
        <v>100</v>
      </c>
      <c r="F12" s="111"/>
      <c r="G12" s="113">
        <f t="shared" si="0"/>
        <v>0</v>
      </c>
    </row>
    <row r="13" spans="1:7" ht="25.5">
      <c r="A13" s="70" t="s">
        <v>286</v>
      </c>
      <c r="B13" s="73" t="s">
        <v>287</v>
      </c>
      <c r="C13" s="67" t="s">
        <v>277</v>
      </c>
      <c r="D13" s="112" t="s">
        <v>64</v>
      </c>
      <c r="E13" s="71">
        <v>50</v>
      </c>
      <c r="F13" s="111"/>
      <c r="G13" s="113">
        <f t="shared" si="0"/>
        <v>0</v>
      </c>
    </row>
    <row r="14" spans="1:7" ht="25.5">
      <c r="A14" s="70" t="s">
        <v>288</v>
      </c>
      <c r="B14" s="73" t="s">
        <v>289</v>
      </c>
      <c r="C14" s="67" t="s">
        <v>277</v>
      </c>
      <c r="D14" s="112" t="s">
        <v>64</v>
      </c>
      <c r="E14" s="71">
        <v>50</v>
      </c>
      <c r="F14" s="111"/>
      <c r="G14" s="113">
        <f t="shared" si="0"/>
        <v>0</v>
      </c>
    </row>
    <row r="15" spans="1:7" ht="25.5">
      <c r="A15" s="70" t="s">
        <v>290</v>
      </c>
      <c r="B15" s="73" t="s">
        <v>291</v>
      </c>
      <c r="C15" s="67" t="s">
        <v>277</v>
      </c>
      <c r="D15" s="112" t="s">
        <v>64</v>
      </c>
      <c r="E15" s="71">
        <v>50</v>
      </c>
      <c r="F15" s="111"/>
      <c r="G15" s="113">
        <f t="shared" si="0"/>
        <v>0</v>
      </c>
    </row>
    <row r="16" spans="1:7">
      <c r="A16" s="70" t="s">
        <v>292</v>
      </c>
      <c r="B16" s="73" t="s">
        <v>293</v>
      </c>
      <c r="C16" s="67" t="s">
        <v>277</v>
      </c>
      <c r="D16" s="112" t="s">
        <v>64</v>
      </c>
      <c r="E16" s="71">
        <v>50</v>
      </c>
      <c r="F16" s="111"/>
      <c r="G16" s="113">
        <f t="shared" si="0"/>
        <v>0</v>
      </c>
    </row>
    <row r="17" spans="1:7">
      <c r="A17" s="70" t="s">
        <v>294</v>
      </c>
      <c r="B17" s="73" t="s">
        <v>295</v>
      </c>
      <c r="C17" s="67" t="s">
        <v>277</v>
      </c>
      <c r="D17" s="112" t="s">
        <v>64</v>
      </c>
      <c r="E17" s="71">
        <v>50</v>
      </c>
      <c r="F17" s="111"/>
      <c r="G17" s="113">
        <f t="shared" si="0"/>
        <v>0</v>
      </c>
    </row>
    <row r="18" spans="1:7">
      <c r="A18" s="65"/>
      <c r="B18" s="66" t="s">
        <v>55</v>
      </c>
      <c r="C18" s="78"/>
      <c r="D18" s="78"/>
      <c r="E18" s="110"/>
      <c r="F18" s="114"/>
      <c r="G18" s="115">
        <f>SUM(G8:G17)</f>
        <v>0</v>
      </c>
    </row>
    <row r="19" spans="1:7">
      <c r="A19" s="70"/>
      <c r="B19" s="69"/>
      <c r="C19" s="78"/>
      <c r="D19" s="78"/>
      <c r="E19" s="116"/>
      <c r="F19" s="114"/>
      <c r="G19" s="117"/>
    </row>
    <row r="20" spans="1:7" ht="25.5">
      <c r="A20" s="118"/>
      <c r="B20" s="14" t="s">
        <v>296</v>
      </c>
      <c r="C20" s="118"/>
      <c r="D20" s="118"/>
      <c r="E20" s="118"/>
      <c r="F20" s="118"/>
      <c r="G20" s="119">
        <f>G18</f>
        <v>0</v>
      </c>
    </row>
    <row r="22" spans="1:7">
      <c r="E22" s="133"/>
    </row>
  </sheetData>
  <mergeCells count="1">
    <mergeCell ref="A1:G4"/>
  </mergeCells>
  <pageMargins left="0.78740157480314965" right="0.39370078740157483" top="0.98425196850393704" bottom="0.98425196850393704" header="0.31496062992125984" footer="0.31496062992125984"/>
  <pageSetup paperSize="9" scale="90" firstPageNumber="13" orientation="portrait" useFirstPageNumber="1" r:id="rId1"/>
  <headerFooter>
    <oddHeader>&amp;LNFBR0467
Oslo Plads Syd trappe til perron og spor 12
&amp;RTilbudsliste (TBL)
Side 5
Rev. 1.0</oddHeader>
    <evenHeader>&amp;LBRORENOVERING I VORDINGBORG KOMMUNE 2015&amp;RTilbudsliste (TBL)
Side &amp;P
Rev. 1.0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2c8898e1-d2fb-49e5-bd22-e78955a92ea2">
      <Value>13</Value>
      <Value>5</Value>
      <Value>11</Value>
      <Value>8</Value>
      <Value>1</Value>
    </TaxCatchAll>
    <bdkProjectName xmlns="2c8898e1-d2fb-49e5-bd22-e78955a92ea2">NFBR0467 Bro 11228 Oslo Plads</bdkProjectName>
    <BdkDesignTenderDocTopic xmlns="d239febb-5b83-47f1-9e03-b6c254f63b98" xsi:nil="true"/>
    <bdkSiteName xmlns="2c8898e1-d2fb-49e5-bd22-e78955a92ea2">Projekteringsfase</bdkSiteName>
    <oadaabc2b715461c9dc529f3a08f9d2a xmlns="2c8898e1-d2fb-49e5-bd22-e78955a92ea2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 use</TermName>
          <TermId xmlns="http://schemas.microsoft.com/office/infopath/2007/PartnerControls">863bd111-1cbc-454e-85c1-2ced21d5b50a</TermId>
        </TermInfo>
      </Terms>
    </oadaabc2b715461c9dc529f3a08f9d2a>
    <b1827d8bbc03418ba504ed43e82f6e05 xmlns="2c8898e1-d2fb-49e5-bd22-e78955a92ea2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Infrastrukturprojekt</TermName>
          <TermId xmlns="http://schemas.microsoft.com/office/infopath/2007/PartnerControls">3503b396-e716-49aa-96df-d3aecee5d986</TermId>
        </TermInfo>
      </Terms>
    </b1827d8bbc03418ba504ed43e82f6e05>
    <e25670d49a4544908fca86d95beba209 xmlns="2c8898e1-d2fb-49e5-bd22-e78955a92ea2">
      <Terms xmlns="http://schemas.microsoft.com/office/infopath/2007/PartnerControls">
        <TermInfo xmlns="http://schemas.microsoft.com/office/infopath/2007/PartnerControls">
          <TermName xmlns="http://schemas.microsoft.com/office/infopath/2007/PartnerControls">Udbudsplanlægning og -økonomi</TermName>
          <TermId xmlns="http://schemas.microsoft.com/office/infopath/2007/PartnerControls">6b889de7-947b-470b-b635-f11e8b6113a4</TermId>
        </TermInfo>
      </Terms>
    </e25670d49a4544908fca86d95beba209>
    <kcbd44db53d9456895245029144251bf xmlns="2c8898e1-d2fb-49e5-bd22-e78955a92ea2">
      <Terms xmlns="http://schemas.microsoft.com/office/infopath/2007/PartnerControls">
        <TermInfo xmlns="http://schemas.microsoft.com/office/infopath/2007/PartnerControls">
          <TermName xmlns="http://schemas.microsoft.com/office/infopath/2007/PartnerControls">Jura</TermName>
          <TermId xmlns="http://schemas.microsoft.com/office/infopath/2007/PartnerControls">9968ea03-19c6-4072-8d60-d3d27c8d4d7a</TermId>
        </TermInfo>
      </Terms>
    </kcbd44db53d9456895245029144251bf>
    <be0cb178d4934844ba9fcede40f77987 xmlns="2c8898e1-d2fb-49e5-bd22-e78955a92ea2">
      <Terms xmlns="http://schemas.microsoft.com/office/infopath/2007/PartnerControls">
        <TermInfo xmlns="http://schemas.microsoft.com/office/infopath/2007/PartnerControls">
          <TermName xmlns="http://schemas.microsoft.com/office/infopath/2007/PartnerControls">Anlæg Spor- og Broprojekter Broer Øst</TermName>
          <TermId xmlns="http://schemas.microsoft.com/office/infopath/2007/PartnerControls">f0a6a0cf-c4e4-464d-92a5-8a0de660273a</TermId>
        </TermInfo>
      </Terms>
    </be0cb178d4934844ba9fcede40f77987>
    <bdkProgramName xmlns="2c8898e1-d2fb-49e5-bd22-e78955a92ea2" xsi:nil="true"/>
    <bdkSiteID xmlns="2c8898e1-d2fb-49e5-bd22-e78955a92ea2">ST005742</bdkSiteID>
    <bdkForArchivingPurposes xmlns="2c8898e1-d2fb-49e5-bd22-e78955a92ea2">true</bdkForArchivingPurposes>
    <_dlc_DocId xmlns="d239febb-5b83-47f1-9e03-b6c254f63b98">Z6YE6DXPTZ6F-176114320-50</_dlc_DocId>
    <_dlc_DocIdUrl xmlns="d239febb-5b83-47f1-9e03-b6c254f63b98">
      <Url>https://banedanmarkonline.sharepoint.com/sites/ST005742/_layouts/15/DocIdRedir.aspx?ID=Z6YE6DXPTZ6F-176114320-50</Url>
      <Description>Z6YE6DXPTZ6F-176114320-50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dbudsdokumenter" ma:contentTypeID="0x010100F4D0F75A2B195B4AA70945ACAB61C2B8010053B6143AB960458C95E8ACB7BE1E4C1E00CDF38EEACECC477AA659E8BA3F72176F00844441A4E07E894C9F319D6F4969317D" ma:contentTypeVersion="30" ma:contentTypeDescription="Bruges til Design" ma:contentTypeScope="" ma:versionID="3872bb232e9833e83e6b46303f50ff0d">
  <xsd:schema xmlns:xsd="http://www.w3.org/2001/XMLSchema" xmlns:xs="http://www.w3.org/2001/XMLSchema" xmlns:p="http://schemas.microsoft.com/office/2006/metadata/properties" xmlns:ns2="2c8898e1-d2fb-49e5-bd22-e78955a92ea2" xmlns:ns3="d239febb-5b83-47f1-9e03-b6c254f63b98" xmlns:ns4="6f243dc0-0d60-41a5-94e8-c12229e89b89" targetNamespace="http://schemas.microsoft.com/office/2006/metadata/properties" ma:root="true" ma:fieldsID="46ada605cbaef96f921381c884957abb" ns2:_="" ns3:_="" ns4:_="">
    <xsd:import namespace="2c8898e1-d2fb-49e5-bd22-e78955a92ea2"/>
    <xsd:import namespace="d239febb-5b83-47f1-9e03-b6c254f63b98"/>
    <xsd:import namespace="6f243dc0-0d60-41a5-94e8-c12229e89b89"/>
    <xsd:element name="properties">
      <xsd:complexType>
        <xsd:sequence>
          <xsd:element name="documentManagement">
            <xsd:complexType>
              <xsd:all>
                <xsd:element ref="ns2:bdkSiteID" minOccurs="0"/>
                <xsd:element ref="ns2:bdkSiteName" minOccurs="0"/>
                <xsd:element ref="ns2:bdkProgramName" minOccurs="0"/>
                <xsd:element ref="ns2:bdkProjectName" minOccurs="0"/>
                <xsd:element ref="ns2:bdkForArchivingPurposes" minOccurs="0"/>
                <xsd:element ref="ns2:TaxCatchAllLabel" minOccurs="0"/>
                <xsd:element ref="ns2:oadaabc2b715461c9dc529f3a08f9d2a" minOccurs="0"/>
                <xsd:element ref="ns2:TaxCatchAll" minOccurs="0"/>
                <xsd:element ref="ns2:kcbd44db53d9456895245029144251bf" minOccurs="0"/>
                <xsd:element ref="ns2:e25670d49a4544908fca86d95beba209" minOccurs="0"/>
                <xsd:element ref="ns2:b1827d8bbc03418ba504ed43e82f6e05" minOccurs="0"/>
                <xsd:element ref="ns2:be0cb178d4934844ba9fcede40f77987" minOccurs="0"/>
                <xsd:element ref="ns3:BdkDesignTenderDocTopic" minOccurs="0"/>
                <xsd:element ref="ns3:_dlc_DocId" minOccurs="0"/>
                <xsd:element ref="ns3:_dlc_DocIdUrl" minOccurs="0"/>
                <xsd:element ref="ns3:_dlc_DocIdPersistId" minOccurs="0"/>
                <xsd:element ref="ns4:MediaServiceMetadata" minOccurs="0"/>
                <xsd:element ref="ns4:MediaServiceFastMetadata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898e1-d2fb-49e5-bd22-e78955a92ea2" elementFormDefault="qualified">
    <xsd:import namespace="http://schemas.microsoft.com/office/2006/documentManagement/types"/>
    <xsd:import namespace="http://schemas.microsoft.com/office/infopath/2007/PartnerControls"/>
    <xsd:element name="bdkSiteID" ma:index="2" nillable="true" ma:displayName="SiteID" ma:internalName="bdkSiteID">
      <xsd:simpleType>
        <xsd:restriction base="dms:Text">
          <xsd:maxLength value="255"/>
        </xsd:restriction>
      </xsd:simpleType>
    </xsd:element>
    <xsd:element name="bdkSiteName" ma:index="3" nillable="true" ma:displayName="Sitenavn" ma:internalName="bdkSiteName">
      <xsd:simpleType>
        <xsd:restriction base="dms:Text">
          <xsd:maxLength value="255"/>
        </xsd:restriction>
      </xsd:simpleType>
    </xsd:element>
    <xsd:element name="bdkProgramName" ma:index="8" nillable="true" ma:displayName="Programnavn" ma:internalName="bdkProgramName">
      <xsd:simpleType>
        <xsd:restriction base="dms:Text">
          <xsd:maxLength value="255"/>
        </xsd:restriction>
      </xsd:simpleType>
    </xsd:element>
    <xsd:element name="bdkProjectName" ma:index="10" nillable="true" ma:displayName="Projektnavn" ma:internalName="bdkProjectName">
      <xsd:simpleType>
        <xsd:restriction base="dms:Text">
          <xsd:maxLength value="255"/>
        </xsd:restriction>
      </xsd:simpleType>
    </xsd:element>
    <xsd:element name="bdkForArchivingPurposes" ma:index="11" nillable="true" ma:displayName="Til arkivformål" ma:default="1" ma:description="Anvendes til at angive om indholdet skal afleveres til Rigsarkivet. Hvis reglerne er ukendte eller ikke givne af omstændighederne bør denne sættes til &quot;Ja&quot;" ma:internalName="bdkForArchivingPurposes">
      <xsd:simpleType>
        <xsd:restriction base="dms:Boolean"/>
      </xsd:simpleType>
    </xsd:element>
    <xsd:element name="TaxCatchAllLabel" ma:index="12" nillable="true" ma:displayName="Taxonomy Catch All Column1" ma:hidden="true" ma:list="{a2b5a90d-c15c-41af-9ec2-11892dda7df0}" ma:internalName="TaxCatchAllLabel" ma:readOnly="true" ma:showField="CatchAllDataLabel" ma:web="d239febb-5b83-47f1-9e03-b6c254f63b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adaabc2b715461c9dc529f3a08f9d2a" ma:index="14" nillable="true" ma:taxonomy="true" ma:internalName="oadaabc2b715461c9dc529f3a08f9d2a" ma:taxonomyFieldName="bdkClassification" ma:displayName="Klassifikation" ma:default="1;#Official use|863bd111-1cbc-454e-85c1-2ced21d5b50a" ma:fieldId="{8adaabc2-b715-461c-9dc5-29f3a08f9d2a}" ma:sspId="eeea9554-18f9-45df-b48a-d6aeffd9a926" ma:termSetId="f4d04b67-386e-4d72-8353-eace1ec91ab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6" nillable="true" ma:displayName="Taxonomy Catch All Column" ma:hidden="true" ma:list="{a2b5a90d-c15c-41af-9ec2-11892dda7df0}" ma:internalName="TaxCatchAll" ma:showField="CatchAllData" ma:web="d239febb-5b83-47f1-9e03-b6c254f63b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cbd44db53d9456895245029144251bf" ma:index="17" ma:taxonomy="true" ma:internalName="kcbd44db53d9456895245029144251bf" ma:taxonomyFieldName="bdkDiscipline" ma:displayName="Disciplin" ma:readOnly="false" ma:default="" ma:fieldId="{4cbd44db-53d9-4568-9524-5029144251bf}" ma:sspId="eeea9554-18f9-45df-b48a-d6aeffd9a926" ma:termSetId="79e8bb8b-1780-43ec-b6a7-faa5c01b0598" ma:anchorId="1dd1b7d9-0cd1-43a3-ad74-36526e72f8e2" ma:open="false" ma:isKeyword="false">
      <xsd:complexType>
        <xsd:sequence>
          <xsd:element ref="pc:Terms" minOccurs="0" maxOccurs="1"/>
        </xsd:sequence>
      </xsd:complexType>
    </xsd:element>
    <xsd:element name="e25670d49a4544908fca86d95beba209" ma:index="19" ma:taxonomy="true" ma:internalName="e25670d49a4544908fca86d95beba209" ma:taxonomyFieldName="bdkDocumentType" ma:displayName="Dokumenttype" ma:readOnly="false" ma:default="" ma:fieldId="{e25670d4-9a45-4490-8fca-86d95beba209}" ma:sspId="eeea9554-18f9-45df-b48a-d6aeffd9a926" ma:termSetId="37f97ef5-4822-43e7-bf18-97fea5071bf7" ma:anchorId="644642ab-7496-4488-ab93-d357896315b3" ma:open="false" ma:isKeyword="false">
      <xsd:complexType>
        <xsd:sequence>
          <xsd:element ref="pc:Terms" minOccurs="0" maxOccurs="1"/>
        </xsd:sequence>
      </xsd:complexType>
    </xsd:element>
    <xsd:element name="b1827d8bbc03418ba504ed43e82f6e05" ma:index="22" nillable="true" ma:taxonomy="true" ma:internalName="b1827d8bbc03418ba504ed43e82f6e05" ma:taxonomyFieldName="bdkProjectType" ma:displayName="Projekttype" ma:default="" ma:fieldId="{b1827d8b-bc03-418b-a504-ed43e82f6e05}" ma:sspId="eeea9554-18f9-45df-b48a-d6aeffd9a926" ma:termSetId="610e8a87-9fcd-468e-b5a2-ec6d1d7dfc7a" ma:anchorId="186f71c8-0da5-49fb-a6eb-a4dacf0448eb" ma:open="false" ma:isKeyword="false">
      <xsd:complexType>
        <xsd:sequence>
          <xsd:element ref="pc:Terms" minOccurs="0" maxOccurs="1"/>
        </xsd:sequence>
      </xsd:complexType>
    </xsd:element>
    <xsd:element name="be0cb178d4934844ba9fcede40f77987" ma:index="24" ma:taxonomy="true" ma:internalName="be0cb178d4934844ba9fcede40f77987" ma:taxonomyFieldName="bdkOrganization" ma:displayName="Organization" ma:readOnly="false" ma:default="" ma:fieldId="{be0cb178-d493-4844-ba9f-cede40f77987}" ma:sspId="eeea9554-18f9-45df-b48a-d6aeffd9a926" ma:termSetId="c3e42930-806b-49bc-80e8-8c08a404d595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9febb-5b83-47f1-9e03-b6c254f63b98" elementFormDefault="qualified">
    <xsd:import namespace="http://schemas.microsoft.com/office/2006/documentManagement/types"/>
    <xsd:import namespace="http://schemas.microsoft.com/office/infopath/2007/PartnerControls"/>
    <xsd:element name="BdkDesignTenderDocTopic" ma:index="25" nillable="true" ma:displayName="Emne" ma:format="Dropdown" ma:internalName="BdkDesignTenderDocTopic">
      <xsd:simpleType>
        <xsd:restriction base="dms:Choice">
          <xsd:enumeration value="KB"/>
          <xsd:enumeration value="KB bilag"/>
          <xsd:enumeration value="UB"/>
          <xsd:enumeration value="SAB/TAG"/>
          <xsd:enumeration value="TBL"/>
          <xsd:enumeration value="UKP"/>
          <xsd:enumeration value="Rettelsesblade"/>
          <xsd:enumeration value="Udbudstidsplan"/>
          <xsd:enumeration value="Rådg. udbudsdokumenter"/>
        </xsd:restriction>
      </xsd:simpleType>
    </xsd:element>
    <xsd:element name="_dlc_DocId" ma:index="26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7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8" nillable="true" ma:displayName="Vedvarende id" ma:description="Behold id ved tilføjelse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43dc0-0d60-41a5-94e8-c12229e8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Indholdstype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eeea9554-18f9-45df-b48a-d6aeffd9a926" ContentTypeId="0x010100F4D0F75A2B195B4AA70945ACAB61C2B801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E86F6F0-586D-44F6-92E9-BE5B1930C20E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260540d-7ec7-43fd-a2d4-7861a44b7657"/>
    <ds:schemaRef ds:uri="http://schemas.microsoft.com/office/infopath/2007/PartnerControls"/>
    <ds:schemaRef ds:uri="http://purl.org/dc/elements/1.1/"/>
    <ds:schemaRef ds:uri="03374a29-d175-4904-9b4e-be58a49ae3e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56CB7D1-7AE7-4C2D-973B-EA6CDF0106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5BBBFA-3936-44F5-8C3F-3AC84C64E484}"/>
</file>

<file path=customXml/itemProps4.xml><?xml version="1.0" encoding="utf-8"?>
<ds:datastoreItem xmlns:ds="http://schemas.openxmlformats.org/officeDocument/2006/customXml" ds:itemID="{87CD4B6F-4A3A-4530-BE55-B65CBA7BCDC4}"/>
</file>

<file path=customXml/itemProps5.xml><?xml version="1.0" encoding="utf-8"?>
<ds:datastoreItem xmlns:ds="http://schemas.openxmlformats.org/officeDocument/2006/customXml" ds:itemID="{FC552A45-6664-45C4-A8B2-91834B44D535}"/>
</file>

<file path=docMetadata/LabelInfo.xml><?xml version="1.0" encoding="utf-8"?>
<clbl:labelList xmlns:clbl="http://schemas.microsoft.com/office/2020/mipLabelMetadata">
  <clbl:label id="{11be1538-79d8-4939-82b8-b767805d825b}" enabled="0" method="" siteId="{11be1538-79d8-4939-82b8-b767805d825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First</vt:lpstr>
      <vt:lpstr>Second</vt:lpstr>
      <vt:lpstr>TBL_forside</vt:lpstr>
      <vt:lpstr>Kontraktarbejder</vt:lpstr>
      <vt:lpstr>Regningsarbejde</vt:lpstr>
      <vt:lpstr>First!Print_Area</vt:lpstr>
      <vt:lpstr>Regningsarbejde!Print_Area</vt:lpstr>
      <vt:lpstr>Second!Print_Area</vt:lpstr>
      <vt:lpstr>TBL_forside!Print_Area</vt:lpstr>
      <vt:lpstr>Kontraktarbejder!Print_Titles</vt:lpstr>
    </vt:vector>
  </TitlesOfParts>
  <Manager/>
  <Company>COWI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Forstærknings- og reparationsarbejder på 7 broer</dc:title>
  <dc:subject/>
  <dc:creator>LITR</dc:creator>
  <cp:keywords/>
  <dc:description/>
  <cp:lastModifiedBy>Henrik Beier Jensen</cp:lastModifiedBy>
  <cp:revision/>
  <cp:lastPrinted>2024-06-14T12:39:20Z</cp:lastPrinted>
  <dcterms:created xsi:type="dcterms:W3CDTF">2010-06-29T10:26:41Z</dcterms:created>
  <dcterms:modified xsi:type="dcterms:W3CDTF">2024-08-14T06:33:32Z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opLeft">
    <vt:lpwstr>&lt;CLIENT&gt;&lt;NL&gt;&lt;TITLE&gt;</vt:lpwstr>
  </property>
  <property fmtid="{D5CDD505-2E9C-101B-9397-08002B2CF9AE}" pid="3" name="TopRight">
    <vt:lpwstr>&lt;TYPE&gt;&lt;NL&gt;Side &lt;PAGE&gt;</vt:lpwstr>
  </property>
  <property fmtid="{D5CDD505-2E9C-101B-9397-08002B2CF9AE}" pid="4" name="BottomLeft">
    <vt:lpwstr/>
  </property>
  <property fmtid="{D5CDD505-2E9C-101B-9397-08002B2CF9AE}" pid="5" name="BottomRight">
    <vt:lpwstr/>
  </property>
  <property fmtid="{D5CDD505-2E9C-101B-9397-08002B2CF9AE}" pid="6" name="BottomCenter">
    <vt:lpwstr/>
  </property>
  <property fmtid="{D5CDD505-2E9C-101B-9397-08002B2CF9AE}" pid="7" name="TopCenter">
    <vt:lpwstr/>
  </property>
  <property fmtid="{D5CDD505-2E9C-101B-9397-08002B2CF9AE}" pid="8" name="Client">
    <vt:lpwstr>Tønder Kommune</vt:lpwstr>
  </property>
  <property fmtid="{D5CDD505-2E9C-101B-9397-08002B2CF9AE}" pid="9" name="Title">
    <vt:lpwstr>Forstærknings- og reparationsarbejder på 7 broer</vt:lpwstr>
  </property>
  <property fmtid="{D5CDD505-2E9C-101B-9397-08002B2CF9AE}" pid="10" name="repType">
    <vt:lpwstr>Tilbudsliste (TBL)</vt:lpwstr>
  </property>
  <property fmtid="{D5CDD505-2E9C-101B-9397-08002B2CF9AE}" pid="11" name="MonthYear">
    <vt:lpwstr>Juni 2010</vt:lpwstr>
  </property>
  <property fmtid="{D5CDD505-2E9C-101B-9397-08002B2CF9AE}" pid="12" name="DocNo">
    <vt:lpwstr>64608-B-1-TBL_2010</vt:lpwstr>
  </property>
  <property fmtid="{D5CDD505-2E9C-101B-9397-08002B2CF9AE}" pid="13" name="RevNo">
    <vt:lpwstr>00</vt:lpwstr>
  </property>
  <property fmtid="{D5CDD505-2E9C-101B-9397-08002B2CF9AE}" pid="14" name="issueDate">
    <vt:lpwstr>29.06.2010</vt:lpwstr>
  </property>
  <property fmtid="{D5CDD505-2E9C-101B-9397-08002B2CF9AE}" pid="15" name="Prepared">
    <vt:lpwstr>KRLF/LITR</vt:lpwstr>
  </property>
  <property fmtid="{D5CDD505-2E9C-101B-9397-08002B2CF9AE}" pid="16" name="Checked">
    <vt:lpwstr>SKN</vt:lpwstr>
  </property>
  <property fmtid="{D5CDD505-2E9C-101B-9397-08002B2CF9AE}" pid="17" name="Approved">
    <vt:lpwstr>PBI</vt:lpwstr>
  </property>
  <property fmtid="{D5CDD505-2E9C-101B-9397-08002B2CF9AE}" pid="18" name="ProjNo">
    <vt:lpwstr/>
  </property>
  <property fmtid="{D5CDD505-2E9C-101B-9397-08002B2CF9AE}" pid="19" name="cowiLanguage">
    <vt:lpwstr>Dansk</vt:lpwstr>
  </property>
  <property fmtid="{D5CDD505-2E9C-101B-9397-08002B2CF9AE}" pid="20" name="opdatering">
    <vt:lpwstr>Advanced</vt:lpwstr>
  </property>
  <property fmtid="{D5CDD505-2E9C-101B-9397-08002B2CF9AE}" pid="21" name="ContentTypeId">
    <vt:lpwstr>0x010100F4D0F75A2B195B4AA70945ACAB61C2B8010053B6143AB960458C95E8ACB7BE1E4C1E00CDF38EEACECC477AA659E8BA3F72176F00844441A4E07E894C9F319D6F4969317D</vt:lpwstr>
  </property>
  <property fmtid="{D5CDD505-2E9C-101B-9397-08002B2CF9AE}" pid="22" name="MediaServiceImageTags">
    <vt:lpwstr/>
  </property>
  <property fmtid="{D5CDD505-2E9C-101B-9397-08002B2CF9AE}" pid="23" name="ComplianceAssetId">
    <vt:lpwstr/>
  </property>
  <property fmtid="{D5CDD505-2E9C-101B-9397-08002B2CF9AE}" pid="24" name="_ExtendedDescription">
    <vt:lpwstr/>
  </property>
  <property fmtid="{D5CDD505-2E9C-101B-9397-08002B2CF9AE}" pid="25" name="TriggerFlowInfo">
    <vt:lpwstr/>
  </property>
  <property fmtid="{D5CDD505-2E9C-101B-9397-08002B2CF9AE}" pid="26" name="bdkClassification">
    <vt:lpwstr>1;#Official use|863bd111-1cbc-454e-85c1-2ced21d5b50a</vt:lpwstr>
  </property>
  <property fmtid="{D5CDD505-2E9C-101B-9397-08002B2CF9AE}" pid="27" name="bdkProjectType">
    <vt:lpwstr>8;#Infrastrukturprojekt|3503b396-e716-49aa-96df-d3aecee5d986</vt:lpwstr>
  </property>
  <property fmtid="{D5CDD505-2E9C-101B-9397-08002B2CF9AE}" pid="28" name="bdkOrganization">
    <vt:lpwstr>5;#Anlæg Spor- og Broprojekter Broer Øst|f0a6a0cf-c4e4-464d-92a5-8a0de660273a</vt:lpwstr>
  </property>
  <property fmtid="{D5CDD505-2E9C-101B-9397-08002B2CF9AE}" pid="29" name="bdkDiscipline">
    <vt:lpwstr>13;#Jura|9968ea03-19c6-4072-8d60-d3d27c8d4d7a</vt:lpwstr>
  </property>
  <property fmtid="{D5CDD505-2E9C-101B-9397-08002B2CF9AE}" pid="30" name="bdkDocumentType">
    <vt:lpwstr>11;#Udbudsplanlægning og -økonomi|6b889de7-947b-470b-b635-f11e8b6113a4</vt:lpwstr>
  </property>
  <property fmtid="{D5CDD505-2E9C-101B-9397-08002B2CF9AE}" pid="31" name="_dlc_DocIdItemGuid">
    <vt:lpwstr>78673878-de82-4dc5-a299-09c70e8723ec</vt:lpwstr>
  </property>
</Properties>
</file>